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30" windowWidth="19875" windowHeight="7710"/>
  </bookViews>
  <sheets>
    <sheet name="Resum diari" sheetId="1" r:id="rId1"/>
    <sheet name="Hoja1" sheetId="2" state="hidden" r:id="rId2"/>
    <sheet name="Resum mensual" sheetId="3" r:id="rId3"/>
    <sheet name="Gràfiques" sheetId="4" r:id="rId4"/>
  </sheets>
  <calcPr calcId="125725"/>
</workbook>
</file>

<file path=xl/calcChain.xml><?xml version="1.0" encoding="utf-8"?>
<calcChain xmlns="http://schemas.openxmlformats.org/spreadsheetml/2006/main">
  <c r="M9" i="1"/>
  <c r="M10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8"/>
  <c r="M7"/>
  <c r="D43" i="3"/>
  <c r="D42"/>
  <c r="D41"/>
  <c r="D40"/>
  <c r="D39"/>
  <c r="D38"/>
  <c r="D37"/>
  <c r="D34"/>
  <c r="D31"/>
  <c r="D30"/>
  <c r="D26"/>
  <c r="D28"/>
  <c r="D27"/>
  <c r="D22"/>
  <c r="D23"/>
  <c r="D20"/>
  <c r="D19"/>
  <c r="D18"/>
  <c r="D15"/>
  <c r="D14"/>
  <c r="D12"/>
  <c r="D11"/>
  <c r="D8"/>
  <c r="D9"/>
</calcChain>
</file>

<file path=xl/sharedStrings.xml><?xml version="1.0" encoding="utf-8"?>
<sst xmlns="http://schemas.openxmlformats.org/spreadsheetml/2006/main" count="58" uniqueCount="41">
  <si>
    <t>Dia</t>
  </si>
  <si>
    <t>RESUM METEOROLÒGIC MENSUAL</t>
  </si>
  <si>
    <t>Setembre 2011</t>
  </si>
  <si>
    <t>Màxima</t>
  </si>
  <si>
    <t>Mínima</t>
  </si>
  <si>
    <t>Temperatura</t>
  </si>
  <si>
    <t>Humitat</t>
  </si>
  <si>
    <t>Pressió atmosfèrica</t>
  </si>
  <si>
    <t>Vent</t>
  </si>
  <si>
    <t>Pluja</t>
  </si>
  <si>
    <t>Acumulada</t>
  </si>
  <si>
    <t xml:space="preserve">Mitjana: </t>
  </si>
  <si>
    <t>(+1,1ºC)</t>
  </si>
  <si>
    <t>Mitjana màximes:</t>
  </si>
  <si>
    <t>Temperatures (ºC)</t>
  </si>
  <si>
    <t>(+1,4ºC)</t>
  </si>
  <si>
    <t>Mitjana mínimes:</t>
  </si>
  <si>
    <t>(+0,8ºC</t>
  </si>
  <si>
    <t>Màxima absoluta:</t>
  </si>
  <si>
    <t>Mínima absuluta:</t>
  </si>
  <si>
    <t>Estadístiques climàtiques (Darrers 5 anys)</t>
  </si>
  <si>
    <t>Màxima absoluta mes de Setembre: 30,9ºC (2009)</t>
  </si>
  <si>
    <t>Mínima absoluta mes de Setembre: 6,3ºC (2008)</t>
  </si>
  <si>
    <t>Màxima més baixa:</t>
  </si>
  <si>
    <t>Mínima més alta:</t>
  </si>
  <si>
    <t>Màxima més baixa mes de Setembre: 15,4ºC (2007)</t>
  </si>
  <si>
    <t>Mínima més alta mes de Setembre: 18,4ºC (2011)</t>
  </si>
  <si>
    <t>Mitjana</t>
  </si>
  <si>
    <t>Humitat (%)</t>
  </si>
  <si>
    <t>Pressió atmosfèrica (hPa)</t>
  </si>
  <si>
    <t>Vent (Km/h)</t>
  </si>
  <si>
    <t>Ratxa màxima:</t>
  </si>
  <si>
    <t>Precipitació (mm)</t>
  </si>
  <si>
    <t>Acumulada:</t>
  </si>
  <si>
    <t>Màxima 24 hores:</t>
  </si>
  <si>
    <t>(-59,8 mm)</t>
  </si>
  <si>
    <t>Dies de pluja:</t>
  </si>
  <si>
    <t>Dies amb més d'1 mm:</t>
  </si>
  <si>
    <t>Dies amb més d'5 mm:</t>
  </si>
  <si>
    <t>Dies amb més d'10 mm:</t>
  </si>
  <si>
    <t>Dies amb més d'50 mm: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</si>
</sst>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18" fillId="0" borderId="0" xfId="0" applyFont="1"/>
    <xf numFmtId="0" fontId="19" fillId="0" borderId="0" xfId="0" applyFont="1"/>
    <xf numFmtId="0" fontId="0" fillId="0" borderId="0" xfId="0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14" fontId="20" fillId="33" borderId="13" xfId="0" applyNumberFormat="1" applyFont="1" applyFill="1" applyBorder="1"/>
    <xf numFmtId="0" fontId="20" fillId="34" borderId="14" xfId="0" applyFont="1" applyFill="1" applyBorder="1"/>
    <xf numFmtId="0" fontId="20" fillId="34" borderId="15" xfId="0" applyFont="1" applyFill="1" applyBorder="1"/>
    <xf numFmtId="0" fontId="20" fillId="33" borderId="14" xfId="0" applyFont="1" applyFill="1" applyBorder="1"/>
    <xf numFmtId="0" fontId="20" fillId="33" borderId="15" xfId="0" applyFont="1" applyFill="1" applyBorder="1"/>
    <xf numFmtId="14" fontId="20" fillId="34" borderId="13" xfId="0" applyNumberFormat="1" applyFont="1" applyFill="1" applyBorder="1"/>
    <xf numFmtId="0" fontId="21" fillId="0" borderId="0" xfId="0" applyFont="1"/>
    <xf numFmtId="164" fontId="0" fillId="0" borderId="0" xfId="0" applyNumberFormat="1"/>
    <xf numFmtId="1" fontId="0" fillId="0" borderId="0" xfId="0" applyNumberFormat="1"/>
    <xf numFmtId="0" fontId="20" fillId="33" borderId="17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164" fontId="17" fillId="0" borderId="0" xfId="0" applyNumberFormat="1" applyFo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v>Temperatures mitjanes 2011</c:v>
          </c:tx>
          <c:marker>
            <c:symbol val="none"/>
          </c:marker>
          <c:cat>
            <c:numRef>
              <c:f>'Resum diari'!$B$7:$B$36</c:f>
              <c:numCache>
                <c:formatCode>dd/mm/yyyy</c:formatCode>
                <c:ptCount val="30"/>
                <c:pt idx="0">
                  <c:v>40787</c:v>
                </c:pt>
                <c:pt idx="1">
                  <c:v>40788</c:v>
                </c:pt>
                <c:pt idx="2">
                  <c:v>40789</c:v>
                </c:pt>
                <c:pt idx="3">
                  <c:v>40790</c:v>
                </c:pt>
                <c:pt idx="4">
                  <c:v>40791</c:v>
                </c:pt>
                <c:pt idx="5">
                  <c:v>40792</c:v>
                </c:pt>
                <c:pt idx="6">
                  <c:v>40793</c:v>
                </c:pt>
                <c:pt idx="7">
                  <c:v>40794</c:v>
                </c:pt>
                <c:pt idx="8">
                  <c:v>40795</c:v>
                </c:pt>
                <c:pt idx="9">
                  <c:v>40796</c:v>
                </c:pt>
                <c:pt idx="10">
                  <c:v>40797</c:v>
                </c:pt>
                <c:pt idx="11">
                  <c:v>40798</c:v>
                </c:pt>
                <c:pt idx="12">
                  <c:v>40799</c:v>
                </c:pt>
                <c:pt idx="13">
                  <c:v>40800</c:v>
                </c:pt>
                <c:pt idx="14">
                  <c:v>40801</c:v>
                </c:pt>
                <c:pt idx="15">
                  <c:v>40802</c:v>
                </c:pt>
                <c:pt idx="16">
                  <c:v>40803</c:v>
                </c:pt>
                <c:pt idx="17">
                  <c:v>40804</c:v>
                </c:pt>
                <c:pt idx="18">
                  <c:v>40805</c:v>
                </c:pt>
                <c:pt idx="19">
                  <c:v>40806</c:v>
                </c:pt>
                <c:pt idx="20">
                  <c:v>40807</c:v>
                </c:pt>
                <c:pt idx="21">
                  <c:v>40808</c:v>
                </c:pt>
                <c:pt idx="22">
                  <c:v>40809</c:v>
                </c:pt>
                <c:pt idx="23">
                  <c:v>40810</c:v>
                </c:pt>
                <c:pt idx="24">
                  <c:v>40811</c:v>
                </c:pt>
                <c:pt idx="25">
                  <c:v>40812</c:v>
                </c:pt>
                <c:pt idx="26">
                  <c:v>40813</c:v>
                </c:pt>
                <c:pt idx="27">
                  <c:v>40814</c:v>
                </c:pt>
                <c:pt idx="28">
                  <c:v>40815</c:v>
                </c:pt>
                <c:pt idx="29">
                  <c:v>40816</c:v>
                </c:pt>
              </c:numCache>
            </c:numRef>
          </c:cat>
          <c:val>
            <c:numRef>
              <c:f>'Resum diari'!$C$7:$C$36</c:f>
              <c:numCache>
                <c:formatCode>General</c:formatCode>
                <c:ptCount val="30"/>
                <c:pt idx="0">
                  <c:v>21.5</c:v>
                </c:pt>
                <c:pt idx="1">
                  <c:v>20.399999999999999</c:v>
                </c:pt>
                <c:pt idx="2">
                  <c:v>18.100000000000001</c:v>
                </c:pt>
                <c:pt idx="3">
                  <c:v>21.1</c:v>
                </c:pt>
                <c:pt idx="4">
                  <c:v>20.3</c:v>
                </c:pt>
                <c:pt idx="5">
                  <c:v>20.3</c:v>
                </c:pt>
                <c:pt idx="6">
                  <c:v>22.3</c:v>
                </c:pt>
                <c:pt idx="7">
                  <c:v>24.3</c:v>
                </c:pt>
                <c:pt idx="8">
                  <c:v>21.9</c:v>
                </c:pt>
                <c:pt idx="9">
                  <c:v>21.7</c:v>
                </c:pt>
                <c:pt idx="10">
                  <c:v>22</c:v>
                </c:pt>
                <c:pt idx="11">
                  <c:v>23.2</c:v>
                </c:pt>
                <c:pt idx="12">
                  <c:v>21.4</c:v>
                </c:pt>
                <c:pt idx="13">
                  <c:v>21.4</c:v>
                </c:pt>
                <c:pt idx="14">
                  <c:v>20.7</c:v>
                </c:pt>
                <c:pt idx="15">
                  <c:v>20.2</c:v>
                </c:pt>
                <c:pt idx="16">
                  <c:v>19.7</c:v>
                </c:pt>
                <c:pt idx="17">
                  <c:v>16.7</c:v>
                </c:pt>
                <c:pt idx="18">
                  <c:v>15.6</c:v>
                </c:pt>
                <c:pt idx="19">
                  <c:v>17.7</c:v>
                </c:pt>
                <c:pt idx="20">
                  <c:v>17.600000000000001</c:v>
                </c:pt>
                <c:pt idx="21">
                  <c:v>18.8</c:v>
                </c:pt>
                <c:pt idx="22">
                  <c:v>18.2</c:v>
                </c:pt>
                <c:pt idx="23">
                  <c:v>17.2</c:v>
                </c:pt>
                <c:pt idx="24">
                  <c:v>17.3</c:v>
                </c:pt>
                <c:pt idx="25">
                  <c:v>17.7</c:v>
                </c:pt>
                <c:pt idx="26">
                  <c:v>18.3</c:v>
                </c:pt>
                <c:pt idx="27">
                  <c:v>17.399999999999999</c:v>
                </c:pt>
                <c:pt idx="28">
                  <c:v>17.100000000000001</c:v>
                </c:pt>
                <c:pt idx="29">
                  <c:v>17.2</c:v>
                </c:pt>
              </c:numCache>
            </c:numRef>
          </c:val>
        </c:ser>
        <c:ser>
          <c:idx val="1"/>
          <c:order val="1"/>
          <c:tx>
            <c:v>Temperatures mitjanes Setembre</c:v>
          </c:tx>
          <c:marker>
            <c:symbol val="none"/>
          </c:marker>
          <c:val>
            <c:numRef>
              <c:f>'Resum diari'!$L$7:$L$36</c:f>
              <c:numCache>
                <c:formatCode>0.0</c:formatCode>
                <c:ptCount val="30"/>
                <c:pt idx="0">
                  <c:v>20.740000000000002</c:v>
                </c:pt>
                <c:pt idx="1">
                  <c:v>20.299999999999997</c:v>
                </c:pt>
                <c:pt idx="2">
                  <c:v>21.13</c:v>
                </c:pt>
                <c:pt idx="3">
                  <c:v>21.189999999999998</c:v>
                </c:pt>
                <c:pt idx="4">
                  <c:v>20.57</c:v>
                </c:pt>
                <c:pt idx="5">
                  <c:v>19.619999999999997</c:v>
                </c:pt>
                <c:pt idx="6">
                  <c:v>19.71</c:v>
                </c:pt>
                <c:pt idx="7">
                  <c:v>19.839999999999996</c:v>
                </c:pt>
                <c:pt idx="8">
                  <c:v>19.7</c:v>
                </c:pt>
                <c:pt idx="9">
                  <c:v>21.009999999999998</c:v>
                </c:pt>
                <c:pt idx="10">
                  <c:v>20.38</c:v>
                </c:pt>
                <c:pt idx="11">
                  <c:v>19.25</c:v>
                </c:pt>
                <c:pt idx="12">
                  <c:v>19.149999999999999</c:v>
                </c:pt>
                <c:pt idx="13">
                  <c:v>18.96</c:v>
                </c:pt>
                <c:pt idx="14">
                  <c:v>17.939999999999998</c:v>
                </c:pt>
                <c:pt idx="15">
                  <c:v>18.410000000000004</c:v>
                </c:pt>
                <c:pt idx="16">
                  <c:v>17.96</c:v>
                </c:pt>
                <c:pt idx="17">
                  <c:v>17.46</c:v>
                </c:pt>
                <c:pt idx="18">
                  <c:v>17.7</c:v>
                </c:pt>
                <c:pt idx="19">
                  <c:v>17.98</c:v>
                </c:pt>
                <c:pt idx="20">
                  <c:v>18.48</c:v>
                </c:pt>
                <c:pt idx="21">
                  <c:v>17.649999999999999</c:v>
                </c:pt>
                <c:pt idx="22">
                  <c:v>17.5</c:v>
                </c:pt>
                <c:pt idx="23">
                  <c:v>17.59</c:v>
                </c:pt>
                <c:pt idx="24">
                  <c:v>17.340000000000003</c:v>
                </c:pt>
                <c:pt idx="25">
                  <c:v>15.479999999999999</c:v>
                </c:pt>
                <c:pt idx="26">
                  <c:v>15.02</c:v>
                </c:pt>
                <c:pt idx="27">
                  <c:v>15</c:v>
                </c:pt>
                <c:pt idx="28">
                  <c:v>15.9</c:v>
                </c:pt>
                <c:pt idx="29">
                  <c:v>16.77</c:v>
                </c:pt>
              </c:numCache>
            </c:numRef>
          </c:val>
        </c:ser>
        <c:marker val="1"/>
        <c:axId val="88587648"/>
        <c:axId val="49562752"/>
      </c:lineChart>
      <c:dateAx>
        <c:axId val="88587648"/>
        <c:scaling>
          <c:orientation val="minMax"/>
        </c:scaling>
        <c:axPos val="b"/>
        <c:numFmt formatCode="dd/mm/yyyy" sourceLinked="1"/>
        <c:tickLblPos val="nextTo"/>
        <c:crossAx val="49562752"/>
        <c:crosses val="autoZero"/>
        <c:auto val="1"/>
        <c:lblOffset val="100"/>
      </c:dateAx>
      <c:valAx>
        <c:axId val="49562752"/>
        <c:scaling>
          <c:orientation val="minMax"/>
          <c:max val="25"/>
          <c:min val="14"/>
        </c:scaling>
        <c:axPos val="l"/>
        <c:majorGridlines/>
        <c:numFmt formatCode="General" sourceLinked="1"/>
        <c:tickLblPos val="nextTo"/>
        <c:crossAx val="885876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'Resum diari'!$F$5:$F$6</c:f>
              <c:strCache>
                <c:ptCount val="1"/>
                <c:pt idx="0">
                  <c:v>Humitat Màxima</c:v>
                </c:pt>
              </c:strCache>
            </c:strRef>
          </c:tx>
          <c:marker>
            <c:symbol val="none"/>
          </c:marker>
          <c:cat>
            <c:numRef>
              <c:f>'Resum diari'!$B$7:$B$36</c:f>
              <c:numCache>
                <c:formatCode>dd/mm/yyyy</c:formatCode>
                <c:ptCount val="30"/>
                <c:pt idx="0">
                  <c:v>40787</c:v>
                </c:pt>
                <c:pt idx="1">
                  <c:v>40788</c:v>
                </c:pt>
                <c:pt idx="2">
                  <c:v>40789</c:v>
                </c:pt>
                <c:pt idx="3">
                  <c:v>40790</c:v>
                </c:pt>
                <c:pt idx="4">
                  <c:v>40791</c:v>
                </c:pt>
                <c:pt idx="5">
                  <c:v>40792</c:v>
                </c:pt>
                <c:pt idx="6">
                  <c:v>40793</c:v>
                </c:pt>
                <c:pt idx="7">
                  <c:v>40794</c:v>
                </c:pt>
                <c:pt idx="8">
                  <c:v>40795</c:v>
                </c:pt>
                <c:pt idx="9">
                  <c:v>40796</c:v>
                </c:pt>
                <c:pt idx="10">
                  <c:v>40797</c:v>
                </c:pt>
                <c:pt idx="11">
                  <c:v>40798</c:v>
                </c:pt>
                <c:pt idx="12">
                  <c:v>40799</c:v>
                </c:pt>
                <c:pt idx="13">
                  <c:v>40800</c:v>
                </c:pt>
                <c:pt idx="14">
                  <c:v>40801</c:v>
                </c:pt>
                <c:pt idx="15">
                  <c:v>40802</c:v>
                </c:pt>
                <c:pt idx="16">
                  <c:v>40803</c:v>
                </c:pt>
                <c:pt idx="17">
                  <c:v>40804</c:v>
                </c:pt>
                <c:pt idx="18">
                  <c:v>40805</c:v>
                </c:pt>
                <c:pt idx="19">
                  <c:v>40806</c:v>
                </c:pt>
                <c:pt idx="20">
                  <c:v>40807</c:v>
                </c:pt>
                <c:pt idx="21">
                  <c:v>40808</c:v>
                </c:pt>
                <c:pt idx="22">
                  <c:v>40809</c:v>
                </c:pt>
                <c:pt idx="23">
                  <c:v>40810</c:v>
                </c:pt>
                <c:pt idx="24">
                  <c:v>40811</c:v>
                </c:pt>
                <c:pt idx="25">
                  <c:v>40812</c:v>
                </c:pt>
                <c:pt idx="26">
                  <c:v>40813</c:v>
                </c:pt>
                <c:pt idx="27">
                  <c:v>40814</c:v>
                </c:pt>
                <c:pt idx="28">
                  <c:v>40815</c:v>
                </c:pt>
                <c:pt idx="29">
                  <c:v>40816</c:v>
                </c:pt>
              </c:numCache>
            </c:numRef>
          </c:cat>
          <c:val>
            <c:numRef>
              <c:f>'Resum diari'!$F$7:$F$36</c:f>
              <c:numCache>
                <c:formatCode>General</c:formatCode>
                <c:ptCount val="30"/>
                <c:pt idx="0">
                  <c:v>96</c:v>
                </c:pt>
                <c:pt idx="1">
                  <c:v>96</c:v>
                </c:pt>
                <c:pt idx="2">
                  <c:v>86</c:v>
                </c:pt>
                <c:pt idx="3">
                  <c:v>92</c:v>
                </c:pt>
                <c:pt idx="4">
                  <c:v>91</c:v>
                </c:pt>
                <c:pt idx="5">
                  <c:v>92</c:v>
                </c:pt>
                <c:pt idx="6">
                  <c:v>92</c:v>
                </c:pt>
                <c:pt idx="7">
                  <c:v>73</c:v>
                </c:pt>
                <c:pt idx="8">
                  <c:v>90</c:v>
                </c:pt>
                <c:pt idx="9">
                  <c:v>88</c:v>
                </c:pt>
                <c:pt idx="10">
                  <c:v>76</c:v>
                </c:pt>
                <c:pt idx="11">
                  <c:v>84</c:v>
                </c:pt>
                <c:pt idx="12">
                  <c:v>92</c:v>
                </c:pt>
                <c:pt idx="13">
                  <c:v>82</c:v>
                </c:pt>
                <c:pt idx="14">
                  <c:v>87</c:v>
                </c:pt>
                <c:pt idx="15">
                  <c:v>92</c:v>
                </c:pt>
                <c:pt idx="16">
                  <c:v>98</c:v>
                </c:pt>
                <c:pt idx="17">
                  <c:v>94</c:v>
                </c:pt>
                <c:pt idx="18">
                  <c:v>65</c:v>
                </c:pt>
                <c:pt idx="19">
                  <c:v>68</c:v>
                </c:pt>
                <c:pt idx="20">
                  <c:v>92</c:v>
                </c:pt>
                <c:pt idx="21">
                  <c:v>93</c:v>
                </c:pt>
                <c:pt idx="22">
                  <c:v>95</c:v>
                </c:pt>
                <c:pt idx="23">
                  <c:v>93</c:v>
                </c:pt>
                <c:pt idx="24">
                  <c:v>94</c:v>
                </c:pt>
                <c:pt idx="25">
                  <c:v>92</c:v>
                </c:pt>
                <c:pt idx="26">
                  <c:v>89</c:v>
                </c:pt>
                <c:pt idx="27">
                  <c:v>87</c:v>
                </c:pt>
                <c:pt idx="28">
                  <c:v>90</c:v>
                </c:pt>
                <c:pt idx="29">
                  <c:v>92</c:v>
                </c:pt>
              </c:numCache>
            </c:numRef>
          </c:val>
        </c:ser>
        <c:ser>
          <c:idx val="1"/>
          <c:order val="1"/>
          <c:tx>
            <c:strRef>
              <c:f>'Resum diari'!$G$5:$G$6</c:f>
              <c:strCache>
                <c:ptCount val="1"/>
                <c:pt idx="0">
                  <c:v>Humitat Mínima</c:v>
                </c:pt>
              </c:strCache>
            </c:strRef>
          </c:tx>
          <c:marker>
            <c:symbol val="none"/>
          </c:marker>
          <c:cat>
            <c:numRef>
              <c:f>'Resum diari'!$B$7:$B$36</c:f>
              <c:numCache>
                <c:formatCode>dd/mm/yyyy</c:formatCode>
                <c:ptCount val="30"/>
                <c:pt idx="0">
                  <c:v>40787</c:v>
                </c:pt>
                <c:pt idx="1">
                  <c:v>40788</c:v>
                </c:pt>
                <c:pt idx="2">
                  <c:v>40789</c:v>
                </c:pt>
                <c:pt idx="3">
                  <c:v>40790</c:v>
                </c:pt>
                <c:pt idx="4">
                  <c:v>40791</c:v>
                </c:pt>
                <c:pt idx="5">
                  <c:v>40792</c:v>
                </c:pt>
                <c:pt idx="6">
                  <c:v>40793</c:v>
                </c:pt>
                <c:pt idx="7">
                  <c:v>40794</c:v>
                </c:pt>
                <c:pt idx="8">
                  <c:v>40795</c:v>
                </c:pt>
                <c:pt idx="9">
                  <c:v>40796</c:v>
                </c:pt>
                <c:pt idx="10">
                  <c:v>40797</c:v>
                </c:pt>
                <c:pt idx="11">
                  <c:v>40798</c:v>
                </c:pt>
                <c:pt idx="12">
                  <c:v>40799</c:v>
                </c:pt>
                <c:pt idx="13">
                  <c:v>40800</c:v>
                </c:pt>
                <c:pt idx="14">
                  <c:v>40801</c:v>
                </c:pt>
                <c:pt idx="15">
                  <c:v>40802</c:v>
                </c:pt>
                <c:pt idx="16">
                  <c:v>40803</c:v>
                </c:pt>
                <c:pt idx="17">
                  <c:v>40804</c:v>
                </c:pt>
                <c:pt idx="18">
                  <c:v>40805</c:v>
                </c:pt>
                <c:pt idx="19">
                  <c:v>40806</c:v>
                </c:pt>
                <c:pt idx="20">
                  <c:v>40807</c:v>
                </c:pt>
                <c:pt idx="21">
                  <c:v>40808</c:v>
                </c:pt>
                <c:pt idx="22">
                  <c:v>40809</c:v>
                </c:pt>
                <c:pt idx="23">
                  <c:v>40810</c:v>
                </c:pt>
                <c:pt idx="24">
                  <c:v>40811</c:v>
                </c:pt>
                <c:pt idx="25">
                  <c:v>40812</c:v>
                </c:pt>
                <c:pt idx="26">
                  <c:v>40813</c:v>
                </c:pt>
                <c:pt idx="27">
                  <c:v>40814</c:v>
                </c:pt>
                <c:pt idx="28">
                  <c:v>40815</c:v>
                </c:pt>
                <c:pt idx="29">
                  <c:v>40816</c:v>
                </c:pt>
              </c:numCache>
            </c:numRef>
          </c:cat>
          <c:val>
            <c:numRef>
              <c:f>'Resum diari'!$G$7:$G$36</c:f>
              <c:numCache>
                <c:formatCode>General</c:formatCode>
                <c:ptCount val="30"/>
                <c:pt idx="0">
                  <c:v>63</c:v>
                </c:pt>
                <c:pt idx="1">
                  <c:v>42</c:v>
                </c:pt>
                <c:pt idx="2">
                  <c:v>50</c:v>
                </c:pt>
                <c:pt idx="3">
                  <c:v>47</c:v>
                </c:pt>
                <c:pt idx="4">
                  <c:v>44</c:v>
                </c:pt>
                <c:pt idx="5">
                  <c:v>49</c:v>
                </c:pt>
                <c:pt idx="6">
                  <c:v>42</c:v>
                </c:pt>
                <c:pt idx="7">
                  <c:v>36</c:v>
                </c:pt>
                <c:pt idx="8">
                  <c:v>49</c:v>
                </c:pt>
                <c:pt idx="9">
                  <c:v>45</c:v>
                </c:pt>
                <c:pt idx="10">
                  <c:v>41</c:v>
                </c:pt>
                <c:pt idx="11">
                  <c:v>31</c:v>
                </c:pt>
                <c:pt idx="12">
                  <c:v>46</c:v>
                </c:pt>
                <c:pt idx="13">
                  <c:v>49</c:v>
                </c:pt>
                <c:pt idx="14">
                  <c:v>44</c:v>
                </c:pt>
                <c:pt idx="15">
                  <c:v>46</c:v>
                </c:pt>
                <c:pt idx="16">
                  <c:v>65</c:v>
                </c:pt>
                <c:pt idx="17">
                  <c:v>52</c:v>
                </c:pt>
                <c:pt idx="18">
                  <c:v>38</c:v>
                </c:pt>
                <c:pt idx="19">
                  <c:v>41</c:v>
                </c:pt>
                <c:pt idx="20">
                  <c:v>47</c:v>
                </c:pt>
                <c:pt idx="21">
                  <c:v>65</c:v>
                </c:pt>
                <c:pt idx="22">
                  <c:v>70</c:v>
                </c:pt>
                <c:pt idx="23">
                  <c:v>63</c:v>
                </c:pt>
                <c:pt idx="24">
                  <c:v>57</c:v>
                </c:pt>
                <c:pt idx="25">
                  <c:v>50</c:v>
                </c:pt>
                <c:pt idx="26">
                  <c:v>37</c:v>
                </c:pt>
                <c:pt idx="27">
                  <c:v>39</c:v>
                </c:pt>
                <c:pt idx="28">
                  <c:v>43</c:v>
                </c:pt>
                <c:pt idx="29">
                  <c:v>52</c:v>
                </c:pt>
              </c:numCache>
            </c:numRef>
          </c:val>
        </c:ser>
        <c:marker val="1"/>
        <c:axId val="123064704"/>
        <c:axId val="126771200"/>
      </c:lineChart>
      <c:dateAx>
        <c:axId val="123064704"/>
        <c:scaling>
          <c:orientation val="minMax"/>
        </c:scaling>
        <c:axPos val="b"/>
        <c:numFmt formatCode="dd/mm/yyyy" sourceLinked="1"/>
        <c:tickLblPos val="nextTo"/>
        <c:crossAx val="126771200"/>
        <c:crosses val="autoZero"/>
        <c:auto val="1"/>
        <c:lblOffset val="100"/>
      </c:dateAx>
      <c:valAx>
        <c:axId val="126771200"/>
        <c:scaling>
          <c:orientation val="minMax"/>
          <c:max val="100"/>
          <c:min val="0"/>
        </c:scaling>
        <c:axPos val="l"/>
        <c:majorGridlines/>
        <c:numFmt formatCode="General" sourceLinked="1"/>
        <c:tickLblPos val="nextTo"/>
        <c:crossAx val="1230647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'Resum diari'!$H$5:$H$6</c:f>
              <c:strCache>
                <c:ptCount val="1"/>
                <c:pt idx="0">
                  <c:v>Pressió atmosfèrica Màxima</c:v>
                </c:pt>
              </c:strCache>
            </c:strRef>
          </c:tx>
          <c:marker>
            <c:symbol val="none"/>
          </c:marker>
          <c:cat>
            <c:numRef>
              <c:f>'Resum diari'!$B$7:$B$36</c:f>
              <c:numCache>
                <c:formatCode>dd/mm/yyyy</c:formatCode>
                <c:ptCount val="30"/>
                <c:pt idx="0">
                  <c:v>40787</c:v>
                </c:pt>
                <c:pt idx="1">
                  <c:v>40788</c:v>
                </c:pt>
                <c:pt idx="2">
                  <c:v>40789</c:v>
                </c:pt>
                <c:pt idx="3">
                  <c:v>40790</c:v>
                </c:pt>
                <c:pt idx="4">
                  <c:v>40791</c:v>
                </c:pt>
                <c:pt idx="5">
                  <c:v>40792</c:v>
                </c:pt>
                <c:pt idx="6">
                  <c:v>40793</c:v>
                </c:pt>
                <c:pt idx="7">
                  <c:v>40794</c:v>
                </c:pt>
                <c:pt idx="8">
                  <c:v>40795</c:v>
                </c:pt>
                <c:pt idx="9">
                  <c:v>40796</c:v>
                </c:pt>
                <c:pt idx="10">
                  <c:v>40797</c:v>
                </c:pt>
                <c:pt idx="11">
                  <c:v>40798</c:v>
                </c:pt>
                <c:pt idx="12">
                  <c:v>40799</c:v>
                </c:pt>
                <c:pt idx="13">
                  <c:v>40800</c:v>
                </c:pt>
                <c:pt idx="14">
                  <c:v>40801</c:v>
                </c:pt>
                <c:pt idx="15">
                  <c:v>40802</c:v>
                </c:pt>
                <c:pt idx="16">
                  <c:v>40803</c:v>
                </c:pt>
                <c:pt idx="17">
                  <c:v>40804</c:v>
                </c:pt>
                <c:pt idx="18">
                  <c:v>40805</c:v>
                </c:pt>
                <c:pt idx="19">
                  <c:v>40806</c:v>
                </c:pt>
                <c:pt idx="20">
                  <c:v>40807</c:v>
                </c:pt>
                <c:pt idx="21">
                  <c:v>40808</c:v>
                </c:pt>
                <c:pt idx="22">
                  <c:v>40809</c:v>
                </c:pt>
                <c:pt idx="23">
                  <c:v>40810</c:v>
                </c:pt>
                <c:pt idx="24">
                  <c:v>40811</c:v>
                </c:pt>
                <c:pt idx="25">
                  <c:v>40812</c:v>
                </c:pt>
                <c:pt idx="26">
                  <c:v>40813</c:v>
                </c:pt>
                <c:pt idx="27">
                  <c:v>40814</c:v>
                </c:pt>
                <c:pt idx="28">
                  <c:v>40815</c:v>
                </c:pt>
                <c:pt idx="29">
                  <c:v>40816</c:v>
                </c:pt>
              </c:numCache>
            </c:numRef>
          </c:cat>
          <c:val>
            <c:numRef>
              <c:f>'Resum diari'!$H$7:$H$36</c:f>
              <c:numCache>
                <c:formatCode>General</c:formatCode>
                <c:ptCount val="30"/>
                <c:pt idx="0">
                  <c:v>1011.1</c:v>
                </c:pt>
                <c:pt idx="1">
                  <c:v>1012.4</c:v>
                </c:pt>
                <c:pt idx="2">
                  <c:v>1011.4</c:v>
                </c:pt>
                <c:pt idx="3">
                  <c:v>1014.6</c:v>
                </c:pt>
                <c:pt idx="4">
                  <c:v>1023.3</c:v>
                </c:pt>
                <c:pt idx="5">
                  <c:v>1024.9000000000001</c:v>
                </c:pt>
                <c:pt idx="6">
                  <c:v>1022.7</c:v>
                </c:pt>
                <c:pt idx="7">
                  <c:v>1018.7</c:v>
                </c:pt>
                <c:pt idx="8">
                  <c:v>1013.9</c:v>
                </c:pt>
                <c:pt idx="9">
                  <c:v>1014.5</c:v>
                </c:pt>
                <c:pt idx="10">
                  <c:v>1016.5</c:v>
                </c:pt>
                <c:pt idx="11">
                  <c:v>1017.9</c:v>
                </c:pt>
                <c:pt idx="12">
                  <c:v>1016.7</c:v>
                </c:pt>
                <c:pt idx="13">
                  <c:v>1016.4</c:v>
                </c:pt>
                <c:pt idx="14">
                  <c:v>1015.9</c:v>
                </c:pt>
                <c:pt idx="15">
                  <c:v>1016</c:v>
                </c:pt>
                <c:pt idx="16">
                  <c:v>1016</c:v>
                </c:pt>
                <c:pt idx="17">
                  <c:v>1013.4</c:v>
                </c:pt>
                <c:pt idx="18">
                  <c:v>1019.9</c:v>
                </c:pt>
                <c:pt idx="19">
                  <c:v>1021</c:v>
                </c:pt>
                <c:pt idx="20">
                  <c:v>1019.9</c:v>
                </c:pt>
                <c:pt idx="21">
                  <c:v>1018.5</c:v>
                </c:pt>
                <c:pt idx="22">
                  <c:v>1016.8</c:v>
                </c:pt>
                <c:pt idx="23">
                  <c:v>1016.1</c:v>
                </c:pt>
                <c:pt idx="24">
                  <c:v>1021.1</c:v>
                </c:pt>
                <c:pt idx="25">
                  <c:v>1023.9</c:v>
                </c:pt>
                <c:pt idx="26">
                  <c:v>1025</c:v>
                </c:pt>
                <c:pt idx="27">
                  <c:v>1024.3</c:v>
                </c:pt>
                <c:pt idx="28">
                  <c:v>1024.0999999999999</c:v>
                </c:pt>
                <c:pt idx="29">
                  <c:v>1023.7</c:v>
                </c:pt>
              </c:numCache>
            </c:numRef>
          </c:val>
        </c:ser>
        <c:ser>
          <c:idx val="1"/>
          <c:order val="1"/>
          <c:tx>
            <c:strRef>
              <c:f>'Resum diari'!$I$5:$I$6</c:f>
              <c:strCache>
                <c:ptCount val="1"/>
                <c:pt idx="0">
                  <c:v>Pressió atmosfèrica Mínima</c:v>
                </c:pt>
              </c:strCache>
            </c:strRef>
          </c:tx>
          <c:marker>
            <c:symbol val="none"/>
          </c:marker>
          <c:cat>
            <c:numRef>
              <c:f>'Resum diari'!$B$7:$B$36</c:f>
              <c:numCache>
                <c:formatCode>dd/mm/yyyy</c:formatCode>
                <c:ptCount val="30"/>
                <c:pt idx="0">
                  <c:v>40787</c:v>
                </c:pt>
                <c:pt idx="1">
                  <c:v>40788</c:v>
                </c:pt>
                <c:pt idx="2">
                  <c:v>40789</c:v>
                </c:pt>
                <c:pt idx="3">
                  <c:v>40790</c:v>
                </c:pt>
                <c:pt idx="4">
                  <c:v>40791</c:v>
                </c:pt>
                <c:pt idx="5">
                  <c:v>40792</c:v>
                </c:pt>
                <c:pt idx="6">
                  <c:v>40793</c:v>
                </c:pt>
                <c:pt idx="7">
                  <c:v>40794</c:v>
                </c:pt>
                <c:pt idx="8">
                  <c:v>40795</c:v>
                </c:pt>
                <c:pt idx="9">
                  <c:v>40796</c:v>
                </c:pt>
                <c:pt idx="10">
                  <c:v>40797</c:v>
                </c:pt>
                <c:pt idx="11">
                  <c:v>40798</c:v>
                </c:pt>
                <c:pt idx="12">
                  <c:v>40799</c:v>
                </c:pt>
                <c:pt idx="13">
                  <c:v>40800</c:v>
                </c:pt>
                <c:pt idx="14">
                  <c:v>40801</c:v>
                </c:pt>
                <c:pt idx="15">
                  <c:v>40802</c:v>
                </c:pt>
                <c:pt idx="16">
                  <c:v>40803</c:v>
                </c:pt>
                <c:pt idx="17">
                  <c:v>40804</c:v>
                </c:pt>
                <c:pt idx="18">
                  <c:v>40805</c:v>
                </c:pt>
                <c:pt idx="19">
                  <c:v>40806</c:v>
                </c:pt>
                <c:pt idx="20">
                  <c:v>40807</c:v>
                </c:pt>
                <c:pt idx="21">
                  <c:v>40808</c:v>
                </c:pt>
                <c:pt idx="22">
                  <c:v>40809</c:v>
                </c:pt>
                <c:pt idx="23">
                  <c:v>40810</c:v>
                </c:pt>
                <c:pt idx="24">
                  <c:v>40811</c:v>
                </c:pt>
                <c:pt idx="25">
                  <c:v>40812</c:v>
                </c:pt>
                <c:pt idx="26">
                  <c:v>40813</c:v>
                </c:pt>
                <c:pt idx="27">
                  <c:v>40814</c:v>
                </c:pt>
                <c:pt idx="28">
                  <c:v>40815</c:v>
                </c:pt>
                <c:pt idx="29">
                  <c:v>40816</c:v>
                </c:pt>
              </c:numCache>
            </c:numRef>
          </c:cat>
          <c:val>
            <c:numRef>
              <c:f>'Resum diari'!$I$7:$I$36</c:f>
              <c:numCache>
                <c:formatCode>General</c:formatCode>
                <c:ptCount val="30"/>
                <c:pt idx="0">
                  <c:v>1008.2</c:v>
                </c:pt>
                <c:pt idx="1">
                  <c:v>1009.6</c:v>
                </c:pt>
                <c:pt idx="2">
                  <c:v>1008.6</c:v>
                </c:pt>
                <c:pt idx="3">
                  <c:v>1010.3</c:v>
                </c:pt>
                <c:pt idx="4">
                  <c:v>1014.3</c:v>
                </c:pt>
                <c:pt idx="5">
                  <c:v>1021.5</c:v>
                </c:pt>
                <c:pt idx="6">
                  <c:v>1017.8</c:v>
                </c:pt>
                <c:pt idx="7">
                  <c:v>1012.7</c:v>
                </c:pt>
                <c:pt idx="8">
                  <c:v>1010</c:v>
                </c:pt>
                <c:pt idx="9">
                  <c:v>1010.7</c:v>
                </c:pt>
                <c:pt idx="10">
                  <c:v>1013.2</c:v>
                </c:pt>
                <c:pt idx="11">
                  <c:v>1015.3</c:v>
                </c:pt>
                <c:pt idx="12">
                  <c:v>1012.8</c:v>
                </c:pt>
                <c:pt idx="13">
                  <c:v>1014.2</c:v>
                </c:pt>
                <c:pt idx="14">
                  <c:v>1013.7</c:v>
                </c:pt>
                <c:pt idx="15">
                  <c:v>1013.8</c:v>
                </c:pt>
                <c:pt idx="16">
                  <c:v>1011.5</c:v>
                </c:pt>
                <c:pt idx="17">
                  <c:v>1008.4</c:v>
                </c:pt>
                <c:pt idx="18">
                  <c:v>1012</c:v>
                </c:pt>
                <c:pt idx="19">
                  <c:v>1018.6</c:v>
                </c:pt>
                <c:pt idx="20">
                  <c:v>1016.5</c:v>
                </c:pt>
                <c:pt idx="21">
                  <c:v>1015.7</c:v>
                </c:pt>
                <c:pt idx="22">
                  <c:v>1012.7</c:v>
                </c:pt>
                <c:pt idx="23">
                  <c:v>1011.1</c:v>
                </c:pt>
                <c:pt idx="24">
                  <c:v>1016</c:v>
                </c:pt>
                <c:pt idx="25">
                  <c:v>1020.4</c:v>
                </c:pt>
                <c:pt idx="26">
                  <c:v>1023.2</c:v>
                </c:pt>
                <c:pt idx="27">
                  <c:v>1021.8</c:v>
                </c:pt>
                <c:pt idx="28">
                  <c:v>1021.6</c:v>
                </c:pt>
                <c:pt idx="29">
                  <c:v>1021.6</c:v>
                </c:pt>
              </c:numCache>
            </c:numRef>
          </c:val>
        </c:ser>
        <c:marker val="1"/>
        <c:axId val="124497280"/>
        <c:axId val="124765312"/>
      </c:lineChart>
      <c:dateAx>
        <c:axId val="124497280"/>
        <c:scaling>
          <c:orientation val="minMax"/>
        </c:scaling>
        <c:axPos val="b"/>
        <c:numFmt formatCode="dd/mm/yyyy" sourceLinked="1"/>
        <c:tickLblPos val="nextTo"/>
        <c:crossAx val="124765312"/>
        <c:crosses val="autoZero"/>
        <c:auto val="1"/>
        <c:lblOffset val="100"/>
      </c:dateAx>
      <c:valAx>
        <c:axId val="124765312"/>
        <c:scaling>
          <c:orientation val="minMax"/>
        </c:scaling>
        <c:axPos val="l"/>
        <c:majorGridlines/>
        <c:numFmt formatCode="General" sourceLinked="1"/>
        <c:tickLblPos val="nextTo"/>
        <c:crossAx val="1244972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'Resum diari'!$J$5:$J$6</c:f>
              <c:strCache>
                <c:ptCount val="1"/>
                <c:pt idx="0">
                  <c:v>Vent Màxima</c:v>
                </c:pt>
              </c:strCache>
            </c:strRef>
          </c:tx>
          <c:marker>
            <c:symbol val="none"/>
          </c:marker>
          <c:cat>
            <c:numRef>
              <c:f>'Resum diari'!$B$7:$B$36</c:f>
              <c:numCache>
                <c:formatCode>dd/mm/yyyy</c:formatCode>
                <c:ptCount val="30"/>
                <c:pt idx="0">
                  <c:v>40787</c:v>
                </c:pt>
                <c:pt idx="1">
                  <c:v>40788</c:v>
                </c:pt>
                <c:pt idx="2">
                  <c:v>40789</c:v>
                </c:pt>
                <c:pt idx="3">
                  <c:v>40790</c:v>
                </c:pt>
                <c:pt idx="4">
                  <c:v>40791</c:v>
                </c:pt>
                <c:pt idx="5">
                  <c:v>40792</c:v>
                </c:pt>
                <c:pt idx="6">
                  <c:v>40793</c:v>
                </c:pt>
                <c:pt idx="7">
                  <c:v>40794</c:v>
                </c:pt>
                <c:pt idx="8">
                  <c:v>40795</c:v>
                </c:pt>
                <c:pt idx="9">
                  <c:v>40796</c:v>
                </c:pt>
                <c:pt idx="10">
                  <c:v>40797</c:v>
                </c:pt>
                <c:pt idx="11">
                  <c:v>40798</c:v>
                </c:pt>
                <c:pt idx="12">
                  <c:v>40799</c:v>
                </c:pt>
                <c:pt idx="13">
                  <c:v>40800</c:v>
                </c:pt>
                <c:pt idx="14">
                  <c:v>40801</c:v>
                </c:pt>
                <c:pt idx="15">
                  <c:v>40802</c:v>
                </c:pt>
                <c:pt idx="16">
                  <c:v>40803</c:v>
                </c:pt>
                <c:pt idx="17">
                  <c:v>40804</c:v>
                </c:pt>
                <c:pt idx="18">
                  <c:v>40805</c:v>
                </c:pt>
                <c:pt idx="19">
                  <c:v>40806</c:v>
                </c:pt>
                <c:pt idx="20">
                  <c:v>40807</c:v>
                </c:pt>
                <c:pt idx="21">
                  <c:v>40808</c:v>
                </c:pt>
                <c:pt idx="22">
                  <c:v>40809</c:v>
                </c:pt>
                <c:pt idx="23">
                  <c:v>40810</c:v>
                </c:pt>
                <c:pt idx="24">
                  <c:v>40811</c:v>
                </c:pt>
                <c:pt idx="25">
                  <c:v>40812</c:v>
                </c:pt>
                <c:pt idx="26">
                  <c:v>40813</c:v>
                </c:pt>
                <c:pt idx="27">
                  <c:v>40814</c:v>
                </c:pt>
                <c:pt idx="28">
                  <c:v>40815</c:v>
                </c:pt>
                <c:pt idx="29">
                  <c:v>40816</c:v>
                </c:pt>
              </c:numCache>
            </c:numRef>
          </c:cat>
          <c:val>
            <c:numRef>
              <c:f>'Resum diari'!$J$7:$J$36</c:f>
              <c:numCache>
                <c:formatCode>General</c:formatCode>
                <c:ptCount val="30"/>
                <c:pt idx="0">
                  <c:v>31</c:v>
                </c:pt>
                <c:pt idx="1">
                  <c:v>31</c:v>
                </c:pt>
                <c:pt idx="2">
                  <c:v>24</c:v>
                </c:pt>
                <c:pt idx="3">
                  <c:v>34</c:v>
                </c:pt>
                <c:pt idx="4">
                  <c:v>48</c:v>
                </c:pt>
                <c:pt idx="5">
                  <c:v>26</c:v>
                </c:pt>
                <c:pt idx="6">
                  <c:v>31</c:v>
                </c:pt>
                <c:pt idx="7">
                  <c:v>31</c:v>
                </c:pt>
                <c:pt idx="8">
                  <c:v>27</c:v>
                </c:pt>
                <c:pt idx="9">
                  <c:v>32</c:v>
                </c:pt>
                <c:pt idx="10">
                  <c:v>26</c:v>
                </c:pt>
                <c:pt idx="11">
                  <c:v>31</c:v>
                </c:pt>
                <c:pt idx="12">
                  <c:v>27</c:v>
                </c:pt>
                <c:pt idx="13">
                  <c:v>32</c:v>
                </c:pt>
                <c:pt idx="14">
                  <c:v>31</c:v>
                </c:pt>
                <c:pt idx="15">
                  <c:v>32</c:v>
                </c:pt>
                <c:pt idx="16">
                  <c:v>24</c:v>
                </c:pt>
                <c:pt idx="17">
                  <c:v>93</c:v>
                </c:pt>
                <c:pt idx="18">
                  <c:v>90</c:v>
                </c:pt>
                <c:pt idx="19">
                  <c:v>58</c:v>
                </c:pt>
                <c:pt idx="20">
                  <c:v>32</c:v>
                </c:pt>
                <c:pt idx="21">
                  <c:v>26</c:v>
                </c:pt>
                <c:pt idx="22">
                  <c:v>29</c:v>
                </c:pt>
                <c:pt idx="23">
                  <c:v>32</c:v>
                </c:pt>
                <c:pt idx="24">
                  <c:v>29</c:v>
                </c:pt>
                <c:pt idx="25">
                  <c:v>29</c:v>
                </c:pt>
                <c:pt idx="26">
                  <c:v>26</c:v>
                </c:pt>
                <c:pt idx="27">
                  <c:v>29</c:v>
                </c:pt>
                <c:pt idx="28">
                  <c:v>26</c:v>
                </c:pt>
                <c:pt idx="29">
                  <c:v>23</c:v>
                </c:pt>
              </c:numCache>
            </c:numRef>
          </c:val>
        </c:ser>
        <c:marker val="1"/>
        <c:axId val="127384192"/>
        <c:axId val="127672704"/>
      </c:lineChart>
      <c:dateAx>
        <c:axId val="127384192"/>
        <c:scaling>
          <c:orientation val="minMax"/>
        </c:scaling>
        <c:axPos val="b"/>
        <c:numFmt formatCode="dd/mm/yyyy" sourceLinked="1"/>
        <c:tickLblPos val="nextTo"/>
        <c:crossAx val="127672704"/>
        <c:crosses val="autoZero"/>
        <c:auto val="1"/>
        <c:lblOffset val="100"/>
      </c:dateAx>
      <c:valAx>
        <c:axId val="127672704"/>
        <c:scaling>
          <c:orientation val="minMax"/>
        </c:scaling>
        <c:axPos val="l"/>
        <c:majorGridlines/>
        <c:numFmt formatCode="General" sourceLinked="1"/>
        <c:tickLblPos val="nextTo"/>
        <c:crossAx val="1273841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strRef>
              <c:f>'Resum diari'!$K$5:$K$6</c:f>
              <c:strCache>
                <c:ptCount val="1"/>
                <c:pt idx="0">
                  <c:v>Pluja Acumulada</c:v>
                </c:pt>
              </c:strCache>
            </c:strRef>
          </c:tx>
          <c:cat>
            <c:numRef>
              <c:f>'Resum diari'!$B$7:$B$36</c:f>
              <c:numCache>
                <c:formatCode>dd/mm/yyyy</c:formatCode>
                <c:ptCount val="30"/>
                <c:pt idx="0">
                  <c:v>40787</c:v>
                </c:pt>
                <c:pt idx="1">
                  <c:v>40788</c:v>
                </c:pt>
                <c:pt idx="2">
                  <c:v>40789</c:v>
                </c:pt>
                <c:pt idx="3">
                  <c:v>40790</c:v>
                </c:pt>
                <c:pt idx="4">
                  <c:v>40791</c:v>
                </c:pt>
                <c:pt idx="5">
                  <c:v>40792</c:v>
                </c:pt>
                <c:pt idx="6">
                  <c:v>40793</c:v>
                </c:pt>
                <c:pt idx="7">
                  <c:v>40794</c:v>
                </c:pt>
                <c:pt idx="8">
                  <c:v>40795</c:v>
                </c:pt>
                <c:pt idx="9">
                  <c:v>40796</c:v>
                </c:pt>
                <c:pt idx="10">
                  <c:v>40797</c:v>
                </c:pt>
                <c:pt idx="11">
                  <c:v>40798</c:v>
                </c:pt>
                <c:pt idx="12">
                  <c:v>40799</c:v>
                </c:pt>
                <c:pt idx="13">
                  <c:v>40800</c:v>
                </c:pt>
                <c:pt idx="14">
                  <c:v>40801</c:v>
                </c:pt>
                <c:pt idx="15">
                  <c:v>40802</c:v>
                </c:pt>
                <c:pt idx="16">
                  <c:v>40803</c:v>
                </c:pt>
                <c:pt idx="17">
                  <c:v>40804</c:v>
                </c:pt>
                <c:pt idx="18">
                  <c:v>40805</c:v>
                </c:pt>
                <c:pt idx="19">
                  <c:v>40806</c:v>
                </c:pt>
                <c:pt idx="20">
                  <c:v>40807</c:v>
                </c:pt>
                <c:pt idx="21">
                  <c:v>40808</c:v>
                </c:pt>
                <c:pt idx="22">
                  <c:v>40809</c:v>
                </c:pt>
                <c:pt idx="23">
                  <c:v>40810</c:v>
                </c:pt>
                <c:pt idx="24">
                  <c:v>40811</c:v>
                </c:pt>
                <c:pt idx="25">
                  <c:v>40812</c:v>
                </c:pt>
                <c:pt idx="26">
                  <c:v>40813</c:v>
                </c:pt>
                <c:pt idx="27">
                  <c:v>40814</c:v>
                </c:pt>
                <c:pt idx="28">
                  <c:v>40815</c:v>
                </c:pt>
                <c:pt idx="29">
                  <c:v>40816</c:v>
                </c:pt>
              </c:numCache>
            </c:numRef>
          </c:cat>
          <c:val>
            <c:numRef>
              <c:f>'Resum diari'!$K$7:$K$36</c:f>
              <c:numCache>
                <c:formatCode>General</c:formatCode>
                <c:ptCount val="30"/>
                <c:pt idx="0">
                  <c:v>0.2</c:v>
                </c:pt>
                <c:pt idx="1">
                  <c:v>9.1999999999999993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2.2000000000000002</c:v>
                </c:pt>
                <c:pt idx="17">
                  <c:v>0.2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1.4</c:v>
                </c:pt>
                <c:pt idx="24">
                  <c:v>0.2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50367872"/>
        <c:axId val="52036736"/>
      </c:barChart>
      <c:lineChart>
        <c:grouping val="standard"/>
        <c:ser>
          <c:idx val="1"/>
          <c:order val="1"/>
          <c:tx>
            <c:v>Acumulada</c:v>
          </c:tx>
          <c:marker>
            <c:symbol val="none"/>
          </c:marker>
          <c:val>
            <c:numRef>
              <c:f>'Resum diari'!$M$7:$M$36</c:f>
              <c:numCache>
                <c:formatCode>General</c:formatCode>
                <c:ptCount val="30"/>
                <c:pt idx="0">
                  <c:v>0.2</c:v>
                </c:pt>
                <c:pt idx="1">
                  <c:v>9.3999999999999986</c:v>
                </c:pt>
                <c:pt idx="2">
                  <c:v>9.3999999999999986</c:v>
                </c:pt>
                <c:pt idx="3">
                  <c:v>9.3999999999999986</c:v>
                </c:pt>
                <c:pt idx="4">
                  <c:v>9.3999999999999986</c:v>
                </c:pt>
                <c:pt idx="5">
                  <c:v>9.3999999999999986</c:v>
                </c:pt>
                <c:pt idx="6">
                  <c:v>9.3999999999999986</c:v>
                </c:pt>
                <c:pt idx="7">
                  <c:v>9.3999999999999986</c:v>
                </c:pt>
                <c:pt idx="8">
                  <c:v>9.3999999999999986</c:v>
                </c:pt>
                <c:pt idx="9">
                  <c:v>9.3999999999999986</c:v>
                </c:pt>
                <c:pt idx="10">
                  <c:v>9.3999999999999986</c:v>
                </c:pt>
                <c:pt idx="11">
                  <c:v>9.3999999999999986</c:v>
                </c:pt>
                <c:pt idx="12">
                  <c:v>9.3999999999999986</c:v>
                </c:pt>
                <c:pt idx="13">
                  <c:v>9.3999999999999986</c:v>
                </c:pt>
                <c:pt idx="14">
                  <c:v>9.3999999999999986</c:v>
                </c:pt>
                <c:pt idx="15">
                  <c:v>9.3999999999999986</c:v>
                </c:pt>
                <c:pt idx="16">
                  <c:v>11.599999999999998</c:v>
                </c:pt>
                <c:pt idx="17">
                  <c:v>11.799999999999997</c:v>
                </c:pt>
                <c:pt idx="18">
                  <c:v>11.799999999999997</c:v>
                </c:pt>
                <c:pt idx="19">
                  <c:v>11.799999999999997</c:v>
                </c:pt>
                <c:pt idx="20">
                  <c:v>11.799999999999997</c:v>
                </c:pt>
                <c:pt idx="21">
                  <c:v>11.799999999999997</c:v>
                </c:pt>
                <c:pt idx="22">
                  <c:v>11.799999999999997</c:v>
                </c:pt>
                <c:pt idx="23">
                  <c:v>13.199999999999998</c:v>
                </c:pt>
                <c:pt idx="24">
                  <c:v>13.399999999999997</c:v>
                </c:pt>
                <c:pt idx="25">
                  <c:v>13.399999999999997</c:v>
                </c:pt>
                <c:pt idx="26">
                  <c:v>13.399999999999997</c:v>
                </c:pt>
                <c:pt idx="27">
                  <c:v>13.399999999999997</c:v>
                </c:pt>
                <c:pt idx="28">
                  <c:v>13.399999999999997</c:v>
                </c:pt>
                <c:pt idx="29">
                  <c:v>13.399999999999997</c:v>
                </c:pt>
              </c:numCache>
            </c:numRef>
          </c:val>
        </c:ser>
        <c:marker val="1"/>
        <c:axId val="50367872"/>
        <c:axId val="52036736"/>
      </c:lineChart>
      <c:dateAx>
        <c:axId val="50367872"/>
        <c:scaling>
          <c:orientation val="minMax"/>
        </c:scaling>
        <c:axPos val="b"/>
        <c:numFmt formatCode="dd/mm/yyyy" sourceLinked="1"/>
        <c:tickLblPos val="nextTo"/>
        <c:crossAx val="52036736"/>
        <c:crosses val="autoZero"/>
        <c:auto val="1"/>
        <c:lblOffset val="100"/>
      </c:dateAx>
      <c:valAx>
        <c:axId val="52036736"/>
        <c:scaling>
          <c:orientation val="minMax"/>
        </c:scaling>
        <c:axPos val="l"/>
        <c:majorGridlines/>
        <c:numFmt formatCode="General" sourceLinked="1"/>
        <c:tickLblPos val="nextTo"/>
        <c:crossAx val="5036787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'Resum diari'!$C$5:$C$6</c:f>
              <c:strCache>
                <c:ptCount val="1"/>
                <c:pt idx="0">
                  <c:v>Temperatura Mitjana</c:v>
                </c:pt>
              </c:strCache>
            </c:strRef>
          </c:tx>
          <c:marker>
            <c:symbol val="none"/>
          </c:marker>
          <c:cat>
            <c:numRef>
              <c:f>'Resum diari'!$B$7:$B$36</c:f>
              <c:numCache>
                <c:formatCode>dd/mm/yyyy</c:formatCode>
                <c:ptCount val="30"/>
                <c:pt idx="0">
                  <c:v>40787</c:v>
                </c:pt>
                <c:pt idx="1">
                  <c:v>40788</c:v>
                </c:pt>
                <c:pt idx="2">
                  <c:v>40789</c:v>
                </c:pt>
                <c:pt idx="3">
                  <c:v>40790</c:v>
                </c:pt>
                <c:pt idx="4">
                  <c:v>40791</c:v>
                </c:pt>
                <c:pt idx="5">
                  <c:v>40792</c:v>
                </c:pt>
                <c:pt idx="6">
                  <c:v>40793</c:v>
                </c:pt>
                <c:pt idx="7">
                  <c:v>40794</c:v>
                </c:pt>
                <c:pt idx="8">
                  <c:v>40795</c:v>
                </c:pt>
                <c:pt idx="9">
                  <c:v>40796</c:v>
                </c:pt>
                <c:pt idx="10">
                  <c:v>40797</c:v>
                </c:pt>
                <c:pt idx="11">
                  <c:v>40798</c:v>
                </c:pt>
                <c:pt idx="12">
                  <c:v>40799</c:v>
                </c:pt>
                <c:pt idx="13">
                  <c:v>40800</c:v>
                </c:pt>
                <c:pt idx="14">
                  <c:v>40801</c:v>
                </c:pt>
                <c:pt idx="15">
                  <c:v>40802</c:v>
                </c:pt>
                <c:pt idx="16">
                  <c:v>40803</c:v>
                </c:pt>
                <c:pt idx="17">
                  <c:v>40804</c:v>
                </c:pt>
                <c:pt idx="18">
                  <c:v>40805</c:v>
                </c:pt>
                <c:pt idx="19">
                  <c:v>40806</c:v>
                </c:pt>
                <c:pt idx="20">
                  <c:v>40807</c:v>
                </c:pt>
                <c:pt idx="21">
                  <c:v>40808</c:v>
                </c:pt>
                <c:pt idx="22">
                  <c:v>40809</c:v>
                </c:pt>
                <c:pt idx="23">
                  <c:v>40810</c:v>
                </c:pt>
                <c:pt idx="24">
                  <c:v>40811</c:v>
                </c:pt>
                <c:pt idx="25">
                  <c:v>40812</c:v>
                </c:pt>
                <c:pt idx="26">
                  <c:v>40813</c:v>
                </c:pt>
                <c:pt idx="27">
                  <c:v>40814</c:v>
                </c:pt>
                <c:pt idx="28">
                  <c:v>40815</c:v>
                </c:pt>
                <c:pt idx="29">
                  <c:v>40816</c:v>
                </c:pt>
              </c:numCache>
            </c:numRef>
          </c:cat>
          <c:val>
            <c:numRef>
              <c:f>'Resum diari'!$C$7:$C$36</c:f>
              <c:numCache>
                <c:formatCode>General</c:formatCode>
                <c:ptCount val="30"/>
                <c:pt idx="0">
                  <c:v>21.5</c:v>
                </c:pt>
                <c:pt idx="1">
                  <c:v>20.399999999999999</c:v>
                </c:pt>
                <c:pt idx="2">
                  <c:v>18.100000000000001</c:v>
                </c:pt>
                <c:pt idx="3">
                  <c:v>21.1</c:v>
                </c:pt>
                <c:pt idx="4">
                  <c:v>20.3</c:v>
                </c:pt>
                <c:pt idx="5">
                  <c:v>20.3</c:v>
                </c:pt>
                <c:pt idx="6">
                  <c:v>22.3</c:v>
                </c:pt>
                <c:pt idx="7">
                  <c:v>24.3</c:v>
                </c:pt>
                <c:pt idx="8">
                  <c:v>21.9</c:v>
                </c:pt>
                <c:pt idx="9">
                  <c:v>21.7</c:v>
                </c:pt>
                <c:pt idx="10">
                  <c:v>22</c:v>
                </c:pt>
                <c:pt idx="11">
                  <c:v>23.2</c:v>
                </c:pt>
                <c:pt idx="12">
                  <c:v>21.4</c:v>
                </c:pt>
                <c:pt idx="13">
                  <c:v>21.4</c:v>
                </c:pt>
                <c:pt idx="14">
                  <c:v>20.7</c:v>
                </c:pt>
                <c:pt idx="15">
                  <c:v>20.2</c:v>
                </c:pt>
                <c:pt idx="16">
                  <c:v>19.7</c:v>
                </c:pt>
                <c:pt idx="17">
                  <c:v>16.7</c:v>
                </c:pt>
                <c:pt idx="18">
                  <c:v>15.6</c:v>
                </c:pt>
                <c:pt idx="19">
                  <c:v>17.7</c:v>
                </c:pt>
                <c:pt idx="20">
                  <c:v>17.600000000000001</c:v>
                </c:pt>
                <c:pt idx="21">
                  <c:v>18.8</c:v>
                </c:pt>
                <c:pt idx="22">
                  <c:v>18.2</c:v>
                </c:pt>
                <c:pt idx="23">
                  <c:v>17.2</c:v>
                </c:pt>
                <c:pt idx="24">
                  <c:v>17.3</c:v>
                </c:pt>
                <c:pt idx="25">
                  <c:v>17.7</c:v>
                </c:pt>
                <c:pt idx="26">
                  <c:v>18.3</c:v>
                </c:pt>
                <c:pt idx="27">
                  <c:v>17.399999999999999</c:v>
                </c:pt>
                <c:pt idx="28">
                  <c:v>17.100000000000001</c:v>
                </c:pt>
                <c:pt idx="29">
                  <c:v>17.2</c:v>
                </c:pt>
              </c:numCache>
            </c:numRef>
          </c:val>
        </c:ser>
        <c:ser>
          <c:idx val="1"/>
          <c:order val="1"/>
          <c:tx>
            <c:strRef>
              <c:f>'Resum diari'!$D$5:$D$6</c:f>
              <c:strCache>
                <c:ptCount val="1"/>
                <c:pt idx="0">
                  <c:v>Temperatura Màxima</c:v>
                </c:pt>
              </c:strCache>
            </c:strRef>
          </c:tx>
          <c:marker>
            <c:symbol val="none"/>
          </c:marker>
          <c:cat>
            <c:numRef>
              <c:f>'Resum diari'!$B$7:$B$36</c:f>
              <c:numCache>
                <c:formatCode>dd/mm/yyyy</c:formatCode>
                <c:ptCount val="30"/>
                <c:pt idx="0">
                  <c:v>40787</c:v>
                </c:pt>
                <c:pt idx="1">
                  <c:v>40788</c:v>
                </c:pt>
                <c:pt idx="2">
                  <c:v>40789</c:v>
                </c:pt>
                <c:pt idx="3">
                  <c:v>40790</c:v>
                </c:pt>
                <c:pt idx="4">
                  <c:v>40791</c:v>
                </c:pt>
                <c:pt idx="5">
                  <c:v>40792</c:v>
                </c:pt>
                <c:pt idx="6">
                  <c:v>40793</c:v>
                </c:pt>
                <c:pt idx="7">
                  <c:v>40794</c:v>
                </c:pt>
                <c:pt idx="8">
                  <c:v>40795</c:v>
                </c:pt>
                <c:pt idx="9">
                  <c:v>40796</c:v>
                </c:pt>
                <c:pt idx="10">
                  <c:v>40797</c:v>
                </c:pt>
                <c:pt idx="11">
                  <c:v>40798</c:v>
                </c:pt>
                <c:pt idx="12">
                  <c:v>40799</c:v>
                </c:pt>
                <c:pt idx="13">
                  <c:v>40800</c:v>
                </c:pt>
                <c:pt idx="14">
                  <c:v>40801</c:v>
                </c:pt>
                <c:pt idx="15">
                  <c:v>40802</c:v>
                </c:pt>
                <c:pt idx="16">
                  <c:v>40803</c:v>
                </c:pt>
                <c:pt idx="17">
                  <c:v>40804</c:v>
                </c:pt>
                <c:pt idx="18">
                  <c:v>40805</c:v>
                </c:pt>
                <c:pt idx="19">
                  <c:v>40806</c:v>
                </c:pt>
                <c:pt idx="20">
                  <c:v>40807</c:v>
                </c:pt>
                <c:pt idx="21">
                  <c:v>40808</c:v>
                </c:pt>
                <c:pt idx="22">
                  <c:v>40809</c:v>
                </c:pt>
                <c:pt idx="23">
                  <c:v>40810</c:v>
                </c:pt>
                <c:pt idx="24">
                  <c:v>40811</c:v>
                </c:pt>
                <c:pt idx="25">
                  <c:v>40812</c:v>
                </c:pt>
                <c:pt idx="26">
                  <c:v>40813</c:v>
                </c:pt>
                <c:pt idx="27">
                  <c:v>40814</c:v>
                </c:pt>
                <c:pt idx="28">
                  <c:v>40815</c:v>
                </c:pt>
                <c:pt idx="29">
                  <c:v>40816</c:v>
                </c:pt>
              </c:numCache>
            </c:numRef>
          </c:cat>
          <c:val>
            <c:numRef>
              <c:f>'Resum diari'!$D$7:$D$36</c:f>
              <c:numCache>
                <c:formatCode>General</c:formatCode>
                <c:ptCount val="30"/>
                <c:pt idx="0">
                  <c:v>25.6</c:v>
                </c:pt>
                <c:pt idx="1">
                  <c:v>27.6</c:v>
                </c:pt>
                <c:pt idx="2">
                  <c:v>23.8</c:v>
                </c:pt>
                <c:pt idx="3">
                  <c:v>25.8</c:v>
                </c:pt>
                <c:pt idx="4">
                  <c:v>25.8</c:v>
                </c:pt>
                <c:pt idx="5">
                  <c:v>26.1</c:v>
                </c:pt>
                <c:pt idx="6">
                  <c:v>29.3</c:v>
                </c:pt>
                <c:pt idx="7">
                  <c:v>29.7</c:v>
                </c:pt>
                <c:pt idx="8">
                  <c:v>29.4</c:v>
                </c:pt>
                <c:pt idx="9">
                  <c:v>28.8</c:v>
                </c:pt>
                <c:pt idx="10">
                  <c:v>28.6</c:v>
                </c:pt>
                <c:pt idx="11">
                  <c:v>28.1</c:v>
                </c:pt>
                <c:pt idx="12">
                  <c:v>27.8</c:v>
                </c:pt>
                <c:pt idx="13">
                  <c:v>26.4</c:v>
                </c:pt>
                <c:pt idx="14">
                  <c:v>27.5</c:v>
                </c:pt>
                <c:pt idx="15">
                  <c:v>26.1</c:v>
                </c:pt>
                <c:pt idx="16">
                  <c:v>25</c:v>
                </c:pt>
                <c:pt idx="17">
                  <c:v>19.899999999999999</c:v>
                </c:pt>
                <c:pt idx="18">
                  <c:v>20.9</c:v>
                </c:pt>
                <c:pt idx="19">
                  <c:v>22.9</c:v>
                </c:pt>
                <c:pt idx="20">
                  <c:v>24.7</c:v>
                </c:pt>
                <c:pt idx="21">
                  <c:v>23.8</c:v>
                </c:pt>
                <c:pt idx="22">
                  <c:v>22.2</c:v>
                </c:pt>
                <c:pt idx="23">
                  <c:v>21.1</c:v>
                </c:pt>
                <c:pt idx="24">
                  <c:v>23.7</c:v>
                </c:pt>
                <c:pt idx="25">
                  <c:v>24.6</c:v>
                </c:pt>
                <c:pt idx="26">
                  <c:v>25.4</c:v>
                </c:pt>
                <c:pt idx="27">
                  <c:v>24.8</c:v>
                </c:pt>
                <c:pt idx="28">
                  <c:v>23.2</c:v>
                </c:pt>
                <c:pt idx="29">
                  <c:v>21.6</c:v>
                </c:pt>
              </c:numCache>
            </c:numRef>
          </c:val>
        </c:ser>
        <c:ser>
          <c:idx val="2"/>
          <c:order val="2"/>
          <c:tx>
            <c:strRef>
              <c:f>'Resum diari'!$E$5:$E$6</c:f>
              <c:strCache>
                <c:ptCount val="1"/>
                <c:pt idx="0">
                  <c:v>Temperatura Mínima</c:v>
                </c:pt>
              </c:strCache>
            </c:strRef>
          </c:tx>
          <c:marker>
            <c:symbol val="none"/>
          </c:marker>
          <c:cat>
            <c:numRef>
              <c:f>'Resum diari'!$B$7:$B$36</c:f>
              <c:numCache>
                <c:formatCode>dd/mm/yyyy</c:formatCode>
                <c:ptCount val="30"/>
                <c:pt idx="0">
                  <c:v>40787</c:v>
                </c:pt>
                <c:pt idx="1">
                  <c:v>40788</c:v>
                </c:pt>
                <c:pt idx="2">
                  <c:v>40789</c:v>
                </c:pt>
                <c:pt idx="3">
                  <c:v>40790</c:v>
                </c:pt>
                <c:pt idx="4">
                  <c:v>40791</c:v>
                </c:pt>
                <c:pt idx="5">
                  <c:v>40792</c:v>
                </c:pt>
                <c:pt idx="6">
                  <c:v>40793</c:v>
                </c:pt>
                <c:pt idx="7">
                  <c:v>40794</c:v>
                </c:pt>
                <c:pt idx="8">
                  <c:v>40795</c:v>
                </c:pt>
                <c:pt idx="9">
                  <c:v>40796</c:v>
                </c:pt>
                <c:pt idx="10">
                  <c:v>40797</c:v>
                </c:pt>
                <c:pt idx="11">
                  <c:v>40798</c:v>
                </c:pt>
                <c:pt idx="12">
                  <c:v>40799</c:v>
                </c:pt>
                <c:pt idx="13">
                  <c:v>40800</c:v>
                </c:pt>
                <c:pt idx="14">
                  <c:v>40801</c:v>
                </c:pt>
                <c:pt idx="15">
                  <c:v>40802</c:v>
                </c:pt>
                <c:pt idx="16">
                  <c:v>40803</c:v>
                </c:pt>
                <c:pt idx="17">
                  <c:v>40804</c:v>
                </c:pt>
                <c:pt idx="18">
                  <c:v>40805</c:v>
                </c:pt>
                <c:pt idx="19">
                  <c:v>40806</c:v>
                </c:pt>
                <c:pt idx="20">
                  <c:v>40807</c:v>
                </c:pt>
                <c:pt idx="21">
                  <c:v>40808</c:v>
                </c:pt>
                <c:pt idx="22">
                  <c:v>40809</c:v>
                </c:pt>
                <c:pt idx="23">
                  <c:v>40810</c:v>
                </c:pt>
                <c:pt idx="24">
                  <c:v>40811</c:v>
                </c:pt>
                <c:pt idx="25">
                  <c:v>40812</c:v>
                </c:pt>
                <c:pt idx="26">
                  <c:v>40813</c:v>
                </c:pt>
                <c:pt idx="27">
                  <c:v>40814</c:v>
                </c:pt>
                <c:pt idx="28">
                  <c:v>40815</c:v>
                </c:pt>
                <c:pt idx="29">
                  <c:v>40816</c:v>
                </c:pt>
              </c:numCache>
            </c:numRef>
          </c:cat>
          <c:val>
            <c:numRef>
              <c:f>'Resum diari'!$E$7:$E$36</c:f>
              <c:numCache>
                <c:formatCode>General</c:formatCode>
                <c:ptCount val="30"/>
                <c:pt idx="0">
                  <c:v>17.399999999999999</c:v>
                </c:pt>
                <c:pt idx="1">
                  <c:v>16.399999999999999</c:v>
                </c:pt>
                <c:pt idx="2">
                  <c:v>13.3</c:v>
                </c:pt>
                <c:pt idx="3">
                  <c:v>14</c:v>
                </c:pt>
                <c:pt idx="4">
                  <c:v>16.899999999999999</c:v>
                </c:pt>
                <c:pt idx="5">
                  <c:v>13.6</c:v>
                </c:pt>
                <c:pt idx="6">
                  <c:v>15.6</c:v>
                </c:pt>
                <c:pt idx="7">
                  <c:v>17.399999999999999</c:v>
                </c:pt>
                <c:pt idx="8">
                  <c:v>15.7</c:v>
                </c:pt>
                <c:pt idx="9">
                  <c:v>14.6</c:v>
                </c:pt>
                <c:pt idx="10">
                  <c:v>14.1</c:v>
                </c:pt>
                <c:pt idx="11">
                  <c:v>18.399999999999999</c:v>
                </c:pt>
                <c:pt idx="12">
                  <c:v>15.2</c:v>
                </c:pt>
                <c:pt idx="13">
                  <c:v>16.399999999999999</c:v>
                </c:pt>
                <c:pt idx="14">
                  <c:v>14.3</c:v>
                </c:pt>
                <c:pt idx="15">
                  <c:v>14.4</c:v>
                </c:pt>
                <c:pt idx="16">
                  <c:v>14.9</c:v>
                </c:pt>
                <c:pt idx="17">
                  <c:v>13.1</c:v>
                </c:pt>
                <c:pt idx="18">
                  <c:v>11.6</c:v>
                </c:pt>
                <c:pt idx="19">
                  <c:v>13.2</c:v>
                </c:pt>
                <c:pt idx="20">
                  <c:v>11.6</c:v>
                </c:pt>
                <c:pt idx="21">
                  <c:v>13.2</c:v>
                </c:pt>
                <c:pt idx="22">
                  <c:v>14.2</c:v>
                </c:pt>
                <c:pt idx="23">
                  <c:v>14.1</c:v>
                </c:pt>
                <c:pt idx="24">
                  <c:v>12.4</c:v>
                </c:pt>
                <c:pt idx="25">
                  <c:v>11.1</c:v>
                </c:pt>
                <c:pt idx="26">
                  <c:v>11.7</c:v>
                </c:pt>
                <c:pt idx="27">
                  <c:v>11.1</c:v>
                </c:pt>
                <c:pt idx="28">
                  <c:v>12.4</c:v>
                </c:pt>
                <c:pt idx="29">
                  <c:v>13.9</c:v>
                </c:pt>
              </c:numCache>
            </c:numRef>
          </c:val>
        </c:ser>
        <c:marker val="1"/>
        <c:axId val="95092736"/>
        <c:axId val="95143424"/>
      </c:lineChart>
      <c:dateAx>
        <c:axId val="95092736"/>
        <c:scaling>
          <c:orientation val="minMax"/>
        </c:scaling>
        <c:axPos val="b"/>
        <c:numFmt formatCode="dd/mm/yyyy" sourceLinked="1"/>
        <c:tickLblPos val="nextTo"/>
        <c:crossAx val="95143424"/>
        <c:crosses val="autoZero"/>
        <c:auto val="1"/>
        <c:lblOffset val="100"/>
      </c:dateAx>
      <c:valAx>
        <c:axId val="95143424"/>
        <c:scaling>
          <c:orientation val="minMax"/>
        </c:scaling>
        <c:axPos val="l"/>
        <c:majorGridlines/>
        <c:numFmt formatCode="General" sourceLinked="1"/>
        <c:tickLblPos val="nextTo"/>
        <c:crossAx val="950927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66674</xdr:rowOff>
    </xdr:from>
    <xdr:to>
      <xdr:col>11</xdr:col>
      <xdr:colOff>285750</xdr:colOff>
      <xdr:row>17</xdr:row>
      <xdr:rowOff>161925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57149</xdr:colOff>
      <xdr:row>34</xdr:row>
      <xdr:rowOff>104774</xdr:rowOff>
    </xdr:from>
    <xdr:to>
      <xdr:col>11</xdr:col>
      <xdr:colOff>180974</xdr:colOff>
      <xdr:row>49</xdr:row>
      <xdr:rowOff>114299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50</xdr:row>
      <xdr:rowOff>0</xdr:rowOff>
    </xdr:from>
    <xdr:to>
      <xdr:col>11</xdr:col>
      <xdr:colOff>171450</xdr:colOff>
      <xdr:row>66</xdr:row>
      <xdr:rowOff>133350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85724</xdr:colOff>
      <xdr:row>66</xdr:row>
      <xdr:rowOff>190499</xdr:rowOff>
    </xdr:from>
    <xdr:to>
      <xdr:col>11</xdr:col>
      <xdr:colOff>171449</xdr:colOff>
      <xdr:row>83</xdr:row>
      <xdr:rowOff>142874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114300</xdr:colOff>
      <xdr:row>84</xdr:row>
      <xdr:rowOff>19049</xdr:rowOff>
    </xdr:from>
    <xdr:to>
      <xdr:col>11</xdr:col>
      <xdr:colOff>171450</xdr:colOff>
      <xdr:row>101</xdr:row>
      <xdr:rowOff>28574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18</xdr:row>
      <xdr:rowOff>19049</xdr:rowOff>
    </xdr:from>
    <xdr:to>
      <xdr:col>11</xdr:col>
      <xdr:colOff>276225</xdr:colOff>
      <xdr:row>34</xdr:row>
      <xdr:rowOff>28574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7"/>
  <sheetViews>
    <sheetView tabSelected="1" workbookViewId="0">
      <selection activeCell="A14" sqref="A14"/>
    </sheetView>
  </sheetViews>
  <sheetFormatPr baseColWidth="10" defaultRowHeight="15"/>
  <cols>
    <col min="5" max="5" width="9.85546875" customWidth="1"/>
    <col min="12" max="12" width="11.42578125" style="24"/>
  </cols>
  <sheetData>
    <row r="2" spans="2:13" ht="28.5">
      <c r="D2" s="2" t="s">
        <v>1</v>
      </c>
    </row>
    <row r="3" spans="2:13" ht="18.75">
      <c r="F3" s="1" t="s">
        <v>2</v>
      </c>
    </row>
    <row r="4" spans="2:13" ht="19.5" thickBot="1">
      <c r="F4" s="1"/>
    </row>
    <row r="5" spans="2:13" s="3" customFormat="1" ht="16.5" thickTop="1" thickBot="1">
      <c r="B5" s="4"/>
      <c r="C5" s="21" t="s">
        <v>5</v>
      </c>
      <c r="D5" s="22"/>
      <c r="E5" s="23"/>
      <c r="F5" s="5" t="s">
        <v>6</v>
      </c>
      <c r="G5" s="5"/>
      <c r="H5" s="5" t="s">
        <v>7</v>
      </c>
      <c r="I5" s="5"/>
      <c r="J5" s="6" t="s">
        <v>8</v>
      </c>
      <c r="K5" s="7" t="s">
        <v>9</v>
      </c>
      <c r="L5" s="25"/>
    </row>
    <row r="6" spans="2:13" s="3" customFormat="1" ht="15.75" thickBot="1">
      <c r="B6" s="8" t="s">
        <v>0</v>
      </c>
      <c r="C6" s="20" t="s">
        <v>27</v>
      </c>
      <c r="D6" s="9" t="s">
        <v>3</v>
      </c>
      <c r="E6" s="9" t="s">
        <v>4</v>
      </c>
      <c r="F6" s="9" t="s">
        <v>3</v>
      </c>
      <c r="G6" s="9" t="s">
        <v>4</v>
      </c>
      <c r="H6" s="9" t="s">
        <v>3</v>
      </c>
      <c r="I6" s="9" t="s">
        <v>4</v>
      </c>
      <c r="J6" s="9" t="s">
        <v>3</v>
      </c>
      <c r="K6" s="10" t="s">
        <v>10</v>
      </c>
      <c r="L6" s="25"/>
    </row>
    <row r="7" spans="2:13" ht="15.75" thickBot="1">
      <c r="B7" s="11">
        <v>40787</v>
      </c>
      <c r="C7" s="14">
        <v>21.5</v>
      </c>
      <c r="D7" s="14">
        <v>25.6</v>
      </c>
      <c r="E7" s="14">
        <v>17.399999999999999</v>
      </c>
      <c r="F7" s="14">
        <v>96</v>
      </c>
      <c r="G7" s="14">
        <v>63</v>
      </c>
      <c r="H7" s="14">
        <v>1011.1</v>
      </c>
      <c r="I7" s="14">
        <v>1008.2</v>
      </c>
      <c r="J7" s="14">
        <v>31</v>
      </c>
      <c r="K7" s="15">
        <v>0.2</v>
      </c>
      <c r="L7" s="26">
        <v>20.740000000000002</v>
      </c>
      <c r="M7" s="24">
        <f>K7</f>
        <v>0.2</v>
      </c>
    </row>
    <row r="8" spans="2:13" ht="15.75" thickBot="1">
      <c r="B8" s="16">
        <v>40788</v>
      </c>
      <c r="C8" s="12">
        <v>20.399999999999999</v>
      </c>
      <c r="D8" s="12">
        <v>27.6</v>
      </c>
      <c r="E8" s="12">
        <v>16.399999999999999</v>
      </c>
      <c r="F8" s="12">
        <v>96</v>
      </c>
      <c r="G8" s="12">
        <v>42</v>
      </c>
      <c r="H8" s="12">
        <v>1012.4</v>
      </c>
      <c r="I8" s="12">
        <v>1009.6</v>
      </c>
      <c r="J8" s="12">
        <v>31</v>
      </c>
      <c r="K8" s="13">
        <v>9.1999999999999993</v>
      </c>
      <c r="L8" s="26">
        <v>20.299999999999997</v>
      </c>
      <c r="M8" s="24">
        <f>M7+K8</f>
        <v>9.3999999999999986</v>
      </c>
    </row>
    <row r="9" spans="2:13" ht="15.75" thickBot="1">
      <c r="B9" s="11">
        <v>40789</v>
      </c>
      <c r="C9" s="14">
        <v>18.100000000000001</v>
      </c>
      <c r="D9" s="14">
        <v>23.8</v>
      </c>
      <c r="E9" s="14">
        <v>13.3</v>
      </c>
      <c r="F9" s="14">
        <v>86</v>
      </c>
      <c r="G9" s="14">
        <v>50</v>
      </c>
      <c r="H9" s="14">
        <v>1011.4</v>
      </c>
      <c r="I9" s="14">
        <v>1008.6</v>
      </c>
      <c r="J9" s="14">
        <v>24</v>
      </c>
      <c r="K9" s="15">
        <v>0</v>
      </c>
      <c r="L9" s="26">
        <v>21.13</v>
      </c>
      <c r="M9" s="24">
        <f t="shared" ref="M9:M36" si="0">M8+K9</f>
        <v>9.3999999999999986</v>
      </c>
    </row>
    <row r="10" spans="2:13" ht="15.75" thickBot="1">
      <c r="B10" s="16">
        <v>40790</v>
      </c>
      <c r="C10" s="12">
        <v>21.1</v>
      </c>
      <c r="D10" s="12">
        <v>25.8</v>
      </c>
      <c r="E10" s="12">
        <v>14</v>
      </c>
      <c r="F10" s="12">
        <v>92</v>
      </c>
      <c r="G10" s="12">
        <v>47</v>
      </c>
      <c r="H10" s="12">
        <v>1014.6</v>
      </c>
      <c r="I10" s="12">
        <v>1010.3</v>
      </c>
      <c r="J10" s="12">
        <v>34</v>
      </c>
      <c r="K10" s="13">
        <v>0</v>
      </c>
      <c r="L10" s="26">
        <v>21.189999999999998</v>
      </c>
      <c r="M10" s="24">
        <f t="shared" si="0"/>
        <v>9.3999999999999986</v>
      </c>
    </row>
    <row r="11" spans="2:13" ht="15.75" thickBot="1">
      <c r="B11" s="11">
        <v>40791</v>
      </c>
      <c r="C11" s="14">
        <v>20.3</v>
      </c>
      <c r="D11" s="14">
        <v>25.8</v>
      </c>
      <c r="E11" s="14">
        <v>16.899999999999999</v>
      </c>
      <c r="F11" s="14">
        <v>91</v>
      </c>
      <c r="G11" s="14">
        <v>44</v>
      </c>
      <c r="H11" s="14">
        <v>1023.3</v>
      </c>
      <c r="I11" s="14">
        <v>1014.3</v>
      </c>
      <c r="J11" s="14">
        <v>48</v>
      </c>
      <c r="K11" s="15">
        <v>0</v>
      </c>
      <c r="L11" s="26">
        <v>20.57</v>
      </c>
      <c r="M11" s="24">
        <f t="shared" si="0"/>
        <v>9.3999999999999986</v>
      </c>
    </row>
    <row r="12" spans="2:13" ht="15.75" thickBot="1">
      <c r="B12" s="16">
        <v>40792</v>
      </c>
      <c r="C12" s="12">
        <v>20.3</v>
      </c>
      <c r="D12" s="12">
        <v>26.1</v>
      </c>
      <c r="E12" s="12">
        <v>13.6</v>
      </c>
      <c r="F12" s="12">
        <v>92</v>
      </c>
      <c r="G12" s="12">
        <v>49</v>
      </c>
      <c r="H12" s="12">
        <v>1024.9000000000001</v>
      </c>
      <c r="I12" s="12">
        <v>1021.5</v>
      </c>
      <c r="J12" s="12">
        <v>26</v>
      </c>
      <c r="K12" s="13">
        <v>0</v>
      </c>
      <c r="L12" s="26">
        <v>19.619999999999997</v>
      </c>
      <c r="M12" s="24">
        <f t="shared" si="0"/>
        <v>9.3999999999999986</v>
      </c>
    </row>
    <row r="13" spans="2:13" ht="15.75" thickBot="1">
      <c r="B13" s="11">
        <v>40793</v>
      </c>
      <c r="C13" s="14">
        <v>22.3</v>
      </c>
      <c r="D13" s="14">
        <v>29.3</v>
      </c>
      <c r="E13" s="14">
        <v>15.6</v>
      </c>
      <c r="F13" s="14">
        <v>92</v>
      </c>
      <c r="G13" s="14">
        <v>42</v>
      </c>
      <c r="H13" s="14">
        <v>1022.7</v>
      </c>
      <c r="I13" s="14">
        <v>1017.8</v>
      </c>
      <c r="J13" s="14">
        <v>31</v>
      </c>
      <c r="K13" s="15">
        <v>0</v>
      </c>
      <c r="L13" s="26">
        <v>19.71</v>
      </c>
      <c r="M13" s="24">
        <f t="shared" si="0"/>
        <v>9.3999999999999986</v>
      </c>
    </row>
    <row r="14" spans="2:13" ht="15.75" thickBot="1">
      <c r="B14" s="16">
        <v>40794</v>
      </c>
      <c r="C14" s="12">
        <v>24.3</v>
      </c>
      <c r="D14" s="12">
        <v>29.7</v>
      </c>
      <c r="E14" s="12">
        <v>17.399999999999999</v>
      </c>
      <c r="F14" s="12">
        <v>73</v>
      </c>
      <c r="G14" s="12">
        <v>36</v>
      </c>
      <c r="H14" s="12">
        <v>1018.7</v>
      </c>
      <c r="I14" s="12">
        <v>1012.7</v>
      </c>
      <c r="J14" s="12">
        <v>31</v>
      </c>
      <c r="K14" s="13">
        <v>0</v>
      </c>
      <c r="L14" s="26">
        <v>19.839999999999996</v>
      </c>
      <c r="M14" s="24">
        <f t="shared" si="0"/>
        <v>9.3999999999999986</v>
      </c>
    </row>
    <row r="15" spans="2:13" ht="15.75" thickBot="1">
      <c r="B15" s="11">
        <v>40795</v>
      </c>
      <c r="C15" s="14">
        <v>21.9</v>
      </c>
      <c r="D15" s="14">
        <v>29.4</v>
      </c>
      <c r="E15" s="14">
        <v>15.7</v>
      </c>
      <c r="F15" s="14">
        <v>90</v>
      </c>
      <c r="G15" s="14">
        <v>49</v>
      </c>
      <c r="H15" s="14">
        <v>1013.9</v>
      </c>
      <c r="I15" s="14">
        <v>1010</v>
      </c>
      <c r="J15" s="14">
        <v>27</v>
      </c>
      <c r="K15" s="15">
        <v>0</v>
      </c>
      <c r="L15" s="26">
        <v>19.7</v>
      </c>
      <c r="M15" s="24">
        <f t="shared" si="0"/>
        <v>9.3999999999999986</v>
      </c>
    </row>
    <row r="16" spans="2:13" ht="15.75" thickBot="1">
      <c r="B16" s="16">
        <v>40796</v>
      </c>
      <c r="C16" s="12">
        <v>21.7</v>
      </c>
      <c r="D16" s="12">
        <v>28.8</v>
      </c>
      <c r="E16" s="12">
        <v>14.6</v>
      </c>
      <c r="F16" s="12">
        <v>88</v>
      </c>
      <c r="G16" s="12">
        <v>45</v>
      </c>
      <c r="H16" s="12">
        <v>1014.5</v>
      </c>
      <c r="I16" s="12">
        <v>1010.7</v>
      </c>
      <c r="J16" s="12">
        <v>32</v>
      </c>
      <c r="K16" s="13">
        <v>0</v>
      </c>
      <c r="L16" s="26">
        <v>21.009999999999998</v>
      </c>
      <c r="M16" s="24">
        <f t="shared" si="0"/>
        <v>9.3999999999999986</v>
      </c>
    </row>
    <row r="17" spans="2:13" ht="15.75" thickBot="1">
      <c r="B17" s="11">
        <v>40797</v>
      </c>
      <c r="C17" s="14">
        <v>22</v>
      </c>
      <c r="D17" s="14">
        <v>28.6</v>
      </c>
      <c r="E17" s="14">
        <v>14.1</v>
      </c>
      <c r="F17" s="14">
        <v>76</v>
      </c>
      <c r="G17" s="14">
        <v>41</v>
      </c>
      <c r="H17" s="14">
        <v>1016.5</v>
      </c>
      <c r="I17" s="14">
        <v>1013.2</v>
      </c>
      <c r="J17" s="14">
        <v>26</v>
      </c>
      <c r="K17" s="15">
        <v>0</v>
      </c>
      <c r="L17" s="26">
        <v>20.38</v>
      </c>
      <c r="M17" s="24">
        <f t="shared" si="0"/>
        <v>9.3999999999999986</v>
      </c>
    </row>
    <row r="18" spans="2:13" ht="15.75" thickBot="1">
      <c r="B18" s="16">
        <v>40798</v>
      </c>
      <c r="C18" s="12">
        <v>23.2</v>
      </c>
      <c r="D18" s="12">
        <v>28.1</v>
      </c>
      <c r="E18" s="12">
        <v>18.399999999999999</v>
      </c>
      <c r="F18" s="12">
        <v>84</v>
      </c>
      <c r="G18" s="12">
        <v>31</v>
      </c>
      <c r="H18" s="12">
        <v>1017.9</v>
      </c>
      <c r="I18" s="12">
        <v>1015.3</v>
      </c>
      <c r="J18" s="12">
        <v>31</v>
      </c>
      <c r="K18" s="13">
        <v>0</v>
      </c>
      <c r="L18" s="26">
        <v>19.25</v>
      </c>
      <c r="M18" s="24">
        <f t="shared" si="0"/>
        <v>9.3999999999999986</v>
      </c>
    </row>
    <row r="19" spans="2:13" ht="15.75" thickBot="1">
      <c r="B19" s="11">
        <v>40799</v>
      </c>
      <c r="C19" s="14">
        <v>21.4</v>
      </c>
      <c r="D19" s="14">
        <v>27.8</v>
      </c>
      <c r="E19" s="14">
        <v>15.2</v>
      </c>
      <c r="F19" s="14">
        <v>92</v>
      </c>
      <c r="G19" s="14">
        <v>46</v>
      </c>
      <c r="H19" s="14">
        <v>1016.7</v>
      </c>
      <c r="I19" s="14">
        <v>1012.8</v>
      </c>
      <c r="J19" s="14">
        <v>27</v>
      </c>
      <c r="K19" s="15">
        <v>0</v>
      </c>
      <c r="L19" s="26">
        <v>19.149999999999999</v>
      </c>
      <c r="M19" s="24">
        <f t="shared" si="0"/>
        <v>9.3999999999999986</v>
      </c>
    </row>
    <row r="20" spans="2:13" ht="15.75" thickBot="1">
      <c r="B20" s="16">
        <v>40800</v>
      </c>
      <c r="C20" s="12">
        <v>21.4</v>
      </c>
      <c r="D20" s="12">
        <v>26.4</v>
      </c>
      <c r="E20" s="12">
        <v>16.399999999999999</v>
      </c>
      <c r="F20" s="12">
        <v>82</v>
      </c>
      <c r="G20" s="12">
        <v>49</v>
      </c>
      <c r="H20" s="12">
        <v>1016.4</v>
      </c>
      <c r="I20" s="12">
        <v>1014.2</v>
      </c>
      <c r="J20" s="12">
        <v>32</v>
      </c>
      <c r="K20" s="13">
        <v>0</v>
      </c>
      <c r="L20" s="26">
        <v>18.96</v>
      </c>
      <c r="M20" s="24">
        <f t="shared" si="0"/>
        <v>9.3999999999999986</v>
      </c>
    </row>
    <row r="21" spans="2:13" ht="15.75" thickBot="1">
      <c r="B21" s="11">
        <v>40801</v>
      </c>
      <c r="C21" s="14">
        <v>20.7</v>
      </c>
      <c r="D21" s="14">
        <v>27.5</v>
      </c>
      <c r="E21" s="14">
        <v>14.3</v>
      </c>
      <c r="F21" s="14">
        <v>87</v>
      </c>
      <c r="G21" s="14">
        <v>44</v>
      </c>
      <c r="H21" s="14">
        <v>1015.9</v>
      </c>
      <c r="I21" s="14">
        <v>1013.7</v>
      </c>
      <c r="J21" s="14">
        <v>31</v>
      </c>
      <c r="K21" s="15">
        <v>0</v>
      </c>
      <c r="L21" s="26">
        <v>17.939999999999998</v>
      </c>
      <c r="M21" s="24">
        <f t="shared" si="0"/>
        <v>9.3999999999999986</v>
      </c>
    </row>
    <row r="22" spans="2:13" ht="15.75" thickBot="1">
      <c r="B22" s="16">
        <v>40802</v>
      </c>
      <c r="C22" s="12">
        <v>20.2</v>
      </c>
      <c r="D22" s="12">
        <v>26.1</v>
      </c>
      <c r="E22" s="12">
        <v>14.4</v>
      </c>
      <c r="F22" s="12">
        <v>92</v>
      </c>
      <c r="G22" s="12">
        <v>46</v>
      </c>
      <c r="H22" s="12">
        <v>1016</v>
      </c>
      <c r="I22" s="12">
        <v>1013.8</v>
      </c>
      <c r="J22" s="12">
        <v>32</v>
      </c>
      <c r="K22" s="13">
        <v>0</v>
      </c>
      <c r="L22" s="26">
        <v>18.410000000000004</v>
      </c>
      <c r="M22" s="24">
        <f t="shared" si="0"/>
        <v>9.3999999999999986</v>
      </c>
    </row>
    <row r="23" spans="2:13" ht="15.75" thickBot="1">
      <c r="B23" s="11">
        <v>40803</v>
      </c>
      <c r="C23" s="14">
        <v>19.7</v>
      </c>
      <c r="D23" s="14">
        <v>25</v>
      </c>
      <c r="E23" s="14">
        <v>14.9</v>
      </c>
      <c r="F23" s="14">
        <v>98</v>
      </c>
      <c r="G23" s="14">
        <v>65</v>
      </c>
      <c r="H23" s="14">
        <v>1016</v>
      </c>
      <c r="I23" s="14">
        <v>1011.5</v>
      </c>
      <c r="J23" s="14">
        <v>24</v>
      </c>
      <c r="K23" s="15">
        <v>2.2000000000000002</v>
      </c>
      <c r="L23" s="26">
        <v>17.96</v>
      </c>
      <c r="M23" s="24">
        <f t="shared" si="0"/>
        <v>11.599999999999998</v>
      </c>
    </row>
    <row r="24" spans="2:13" ht="15.75" thickBot="1">
      <c r="B24" s="16">
        <v>40804</v>
      </c>
      <c r="C24" s="12">
        <v>16.7</v>
      </c>
      <c r="D24" s="12">
        <v>19.899999999999999</v>
      </c>
      <c r="E24" s="12">
        <v>13.1</v>
      </c>
      <c r="F24" s="12">
        <v>94</v>
      </c>
      <c r="G24" s="12">
        <v>52</v>
      </c>
      <c r="H24" s="12">
        <v>1013.4</v>
      </c>
      <c r="I24" s="12">
        <v>1008.4</v>
      </c>
      <c r="J24" s="12">
        <v>93</v>
      </c>
      <c r="K24" s="13">
        <v>0.2</v>
      </c>
      <c r="L24" s="26">
        <v>17.46</v>
      </c>
      <c r="M24" s="24">
        <f t="shared" si="0"/>
        <v>11.799999999999997</v>
      </c>
    </row>
    <row r="25" spans="2:13" ht="15.75" thickBot="1">
      <c r="B25" s="11">
        <v>40805</v>
      </c>
      <c r="C25" s="14">
        <v>15.6</v>
      </c>
      <c r="D25" s="14">
        <v>20.9</v>
      </c>
      <c r="E25" s="14">
        <v>11.6</v>
      </c>
      <c r="F25" s="14">
        <v>65</v>
      </c>
      <c r="G25" s="14">
        <v>38</v>
      </c>
      <c r="H25" s="14">
        <v>1019.9</v>
      </c>
      <c r="I25" s="14">
        <v>1012</v>
      </c>
      <c r="J25" s="14">
        <v>90</v>
      </c>
      <c r="K25" s="15">
        <v>0</v>
      </c>
      <c r="L25" s="26">
        <v>17.7</v>
      </c>
      <c r="M25" s="24">
        <f t="shared" si="0"/>
        <v>11.799999999999997</v>
      </c>
    </row>
    <row r="26" spans="2:13" ht="15.75" thickBot="1">
      <c r="B26" s="16">
        <v>40806</v>
      </c>
      <c r="C26" s="12">
        <v>17.7</v>
      </c>
      <c r="D26" s="12">
        <v>22.9</v>
      </c>
      <c r="E26" s="12">
        <v>13.2</v>
      </c>
      <c r="F26" s="12">
        <v>68</v>
      </c>
      <c r="G26" s="12">
        <v>41</v>
      </c>
      <c r="H26" s="12">
        <v>1021</v>
      </c>
      <c r="I26" s="12">
        <v>1018.6</v>
      </c>
      <c r="J26" s="12">
        <v>58</v>
      </c>
      <c r="K26" s="13">
        <v>0</v>
      </c>
      <c r="L26" s="26">
        <v>17.98</v>
      </c>
      <c r="M26" s="24">
        <f t="shared" si="0"/>
        <v>11.799999999999997</v>
      </c>
    </row>
    <row r="27" spans="2:13" ht="15.75" thickBot="1">
      <c r="B27" s="11">
        <v>40807</v>
      </c>
      <c r="C27" s="14">
        <v>17.600000000000001</v>
      </c>
      <c r="D27" s="14">
        <v>24.7</v>
      </c>
      <c r="E27" s="14">
        <v>11.6</v>
      </c>
      <c r="F27" s="14">
        <v>92</v>
      </c>
      <c r="G27" s="14">
        <v>47</v>
      </c>
      <c r="H27" s="14">
        <v>1019.9</v>
      </c>
      <c r="I27" s="14">
        <v>1016.5</v>
      </c>
      <c r="J27" s="14">
        <v>32</v>
      </c>
      <c r="K27" s="15">
        <v>0</v>
      </c>
      <c r="L27" s="26">
        <v>18.48</v>
      </c>
      <c r="M27" s="24">
        <f t="shared" si="0"/>
        <v>11.799999999999997</v>
      </c>
    </row>
    <row r="28" spans="2:13" ht="15.75" thickBot="1">
      <c r="B28" s="16">
        <v>40808</v>
      </c>
      <c r="C28" s="12">
        <v>18.8</v>
      </c>
      <c r="D28" s="12">
        <v>23.8</v>
      </c>
      <c r="E28" s="12">
        <v>13.2</v>
      </c>
      <c r="F28" s="12">
        <v>93</v>
      </c>
      <c r="G28" s="12">
        <v>65</v>
      </c>
      <c r="H28" s="12">
        <v>1018.5</v>
      </c>
      <c r="I28" s="12">
        <v>1015.7</v>
      </c>
      <c r="J28" s="12">
        <v>26</v>
      </c>
      <c r="K28" s="13">
        <v>0</v>
      </c>
      <c r="L28" s="26">
        <v>17.649999999999999</v>
      </c>
      <c r="M28" s="24">
        <f t="shared" si="0"/>
        <v>11.799999999999997</v>
      </c>
    </row>
    <row r="29" spans="2:13" ht="15.75" thickBot="1">
      <c r="B29" s="11">
        <v>40809</v>
      </c>
      <c r="C29" s="14">
        <v>18.2</v>
      </c>
      <c r="D29" s="14">
        <v>22.2</v>
      </c>
      <c r="E29" s="14">
        <v>14.2</v>
      </c>
      <c r="F29" s="14">
        <v>95</v>
      </c>
      <c r="G29" s="14">
        <v>70</v>
      </c>
      <c r="H29" s="14">
        <v>1016.8</v>
      </c>
      <c r="I29" s="14">
        <v>1012.7</v>
      </c>
      <c r="J29" s="14">
        <v>29</v>
      </c>
      <c r="K29" s="15">
        <v>0</v>
      </c>
      <c r="L29" s="26">
        <v>17.5</v>
      </c>
      <c r="M29" s="24">
        <f t="shared" si="0"/>
        <v>11.799999999999997</v>
      </c>
    </row>
    <row r="30" spans="2:13" ht="15.75" thickBot="1">
      <c r="B30" s="16">
        <v>40810</v>
      </c>
      <c r="C30" s="12">
        <v>17.2</v>
      </c>
      <c r="D30" s="12">
        <v>21.1</v>
      </c>
      <c r="E30" s="12">
        <v>14.1</v>
      </c>
      <c r="F30" s="12">
        <v>93</v>
      </c>
      <c r="G30" s="12">
        <v>63</v>
      </c>
      <c r="H30" s="12">
        <v>1016.1</v>
      </c>
      <c r="I30" s="12">
        <v>1011.1</v>
      </c>
      <c r="J30" s="12">
        <v>32</v>
      </c>
      <c r="K30" s="13">
        <v>1.4</v>
      </c>
      <c r="L30" s="26">
        <v>17.59</v>
      </c>
      <c r="M30" s="24">
        <f t="shared" si="0"/>
        <v>13.199999999999998</v>
      </c>
    </row>
    <row r="31" spans="2:13" ht="15.75" thickBot="1">
      <c r="B31" s="11">
        <v>40811</v>
      </c>
      <c r="C31" s="14">
        <v>17.3</v>
      </c>
      <c r="D31" s="14">
        <v>23.7</v>
      </c>
      <c r="E31" s="14">
        <v>12.4</v>
      </c>
      <c r="F31" s="14">
        <v>94</v>
      </c>
      <c r="G31" s="14">
        <v>57</v>
      </c>
      <c r="H31" s="14">
        <v>1021.1</v>
      </c>
      <c r="I31" s="14">
        <v>1016</v>
      </c>
      <c r="J31" s="14">
        <v>29</v>
      </c>
      <c r="K31" s="15">
        <v>0.2</v>
      </c>
      <c r="L31" s="26">
        <v>17.340000000000003</v>
      </c>
      <c r="M31" s="24">
        <f t="shared" si="0"/>
        <v>13.399999999999997</v>
      </c>
    </row>
    <row r="32" spans="2:13" ht="15.75" thickBot="1">
      <c r="B32" s="16">
        <v>40812</v>
      </c>
      <c r="C32" s="12">
        <v>17.7</v>
      </c>
      <c r="D32" s="12">
        <v>24.6</v>
      </c>
      <c r="E32" s="12">
        <v>11.1</v>
      </c>
      <c r="F32" s="12">
        <v>92</v>
      </c>
      <c r="G32" s="12">
        <v>50</v>
      </c>
      <c r="H32" s="12">
        <v>1023.9</v>
      </c>
      <c r="I32" s="12">
        <v>1020.4</v>
      </c>
      <c r="J32" s="12">
        <v>29</v>
      </c>
      <c r="K32" s="13">
        <v>0</v>
      </c>
      <c r="L32" s="26">
        <v>15.479999999999999</v>
      </c>
      <c r="M32" s="24">
        <f t="shared" si="0"/>
        <v>13.399999999999997</v>
      </c>
    </row>
    <row r="33" spans="2:13" ht="15.75" thickBot="1">
      <c r="B33" s="11">
        <v>40813</v>
      </c>
      <c r="C33" s="14">
        <v>18.3</v>
      </c>
      <c r="D33" s="14">
        <v>25.4</v>
      </c>
      <c r="E33" s="14">
        <v>11.7</v>
      </c>
      <c r="F33" s="14">
        <v>89</v>
      </c>
      <c r="G33" s="14">
        <v>37</v>
      </c>
      <c r="H33" s="14">
        <v>1025</v>
      </c>
      <c r="I33" s="14">
        <v>1023.2</v>
      </c>
      <c r="J33" s="14">
        <v>26</v>
      </c>
      <c r="K33" s="15">
        <v>0</v>
      </c>
      <c r="L33" s="26">
        <v>15.02</v>
      </c>
      <c r="M33" s="24">
        <f t="shared" si="0"/>
        <v>13.399999999999997</v>
      </c>
    </row>
    <row r="34" spans="2:13" ht="15.75" thickBot="1">
      <c r="B34" s="16">
        <v>40814</v>
      </c>
      <c r="C34" s="12">
        <v>17.399999999999999</v>
      </c>
      <c r="D34" s="12">
        <v>24.8</v>
      </c>
      <c r="E34" s="12">
        <v>11.1</v>
      </c>
      <c r="F34" s="12">
        <v>87</v>
      </c>
      <c r="G34" s="12">
        <v>39</v>
      </c>
      <c r="H34" s="12">
        <v>1024.3</v>
      </c>
      <c r="I34" s="12">
        <v>1021.8</v>
      </c>
      <c r="J34" s="12">
        <v>29</v>
      </c>
      <c r="K34" s="13">
        <v>0</v>
      </c>
      <c r="L34" s="26">
        <v>15</v>
      </c>
      <c r="M34" s="24">
        <f t="shared" si="0"/>
        <v>13.399999999999997</v>
      </c>
    </row>
    <row r="35" spans="2:13" ht="15.75" thickBot="1">
      <c r="B35" s="11">
        <v>40815</v>
      </c>
      <c r="C35" s="14">
        <v>17.100000000000001</v>
      </c>
      <c r="D35" s="14">
        <v>23.2</v>
      </c>
      <c r="E35" s="14">
        <v>12.4</v>
      </c>
      <c r="F35" s="14">
        <v>90</v>
      </c>
      <c r="G35" s="14">
        <v>43</v>
      </c>
      <c r="H35" s="14">
        <v>1024.0999999999999</v>
      </c>
      <c r="I35" s="14">
        <v>1021.6</v>
      </c>
      <c r="J35" s="14">
        <v>26</v>
      </c>
      <c r="K35" s="15">
        <v>0</v>
      </c>
      <c r="L35" s="26">
        <v>15.9</v>
      </c>
      <c r="M35" s="24">
        <f t="shared" si="0"/>
        <v>13.399999999999997</v>
      </c>
    </row>
    <row r="36" spans="2:13" ht="15.75" thickBot="1">
      <c r="B36" s="16">
        <v>40816</v>
      </c>
      <c r="C36" s="12">
        <v>17.2</v>
      </c>
      <c r="D36" s="12">
        <v>21.6</v>
      </c>
      <c r="E36" s="12">
        <v>13.9</v>
      </c>
      <c r="F36" s="12">
        <v>92</v>
      </c>
      <c r="G36" s="12">
        <v>52</v>
      </c>
      <c r="H36" s="12">
        <v>1023.7</v>
      </c>
      <c r="I36" s="12">
        <v>1021.6</v>
      </c>
      <c r="J36" s="12">
        <v>23</v>
      </c>
      <c r="K36" s="13">
        <v>0</v>
      </c>
      <c r="L36" s="26">
        <v>16.77</v>
      </c>
      <c r="M36" s="24">
        <f t="shared" si="0"/>
        <v>13.399999999999997</v>
      </c>
    </row>
    <row r="37" spans="2:13">
      <c r="L37" s="26"/>
      <c r="M37" s="24"/>
    </row>
    <row r="38" spans="2:13">
      <c r="L38" s="26"/>
    </row>
    <row r="39" spans="2:13">
      <c r="L39" s="26"/>
    </row>
    <row r="40" spans="2:13">
      <c r="L40" s="26"/>
    </row>
    <row r="41" spans="2:13">
      <c r="L41" s="26"/>
    </row>
    <row r="42" spans="2:13">
      <c r="L42" s="26"/>
    </row>
    <row r="43" spans="2:13">
      <c r="L43" s="26"/>
    </row>
    <row r="44" spans="2:13">
      <c r="L44" s="26"/>
    </row>
    <row r="45" spans="2:13">
      <c r="L45" s="26"/>
    </row>
    <row r="46" spans="2:13">
      <c r="L46" s="26"/>
    </row>
    <row r="47" spans="2:13">
      <c r="L47" s="26"/>
    </row>
  </sheetData>
  <mergeCells count="3">
    <mergeCell ref="F5:G5"/>
    <mergeCell ref="H5:I5"/>
    <mergeCell ref="C5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C2:E43"/>
  <sheetViews>
    <sheetView workbookViewId="0">
      <selection activeCell="C44" sqref="C44"/>
    </sheetView>
  </sheetViews>
  <sheetFormatPr baseColWidth="10" defaultRowHeight="15"/>
  <cols>
    <col min="3" max="3" width="21.85546875" customWidth="1"/>
    <col min="4" max="4" width="10.42578125" customWidth="1"/>
  </cols>
  <sheetData>
    <row r="2" spans="3:5" ht="28.5">
      <c r="C2" s="2" t="s">
        <v>1</v>
      </c>
    </row>
    <row r="3" spans="3:5" ht="18.75">
      <c r="E3" s="1" t="s">
        <v>2</v>
      </c>
    </row>
    <row r="6" spans="3:5" ht="15.75">
      <c r="C6" s="17" t="s">
        <v>14</v>
      </c>
      <c r="E6" t="s">
        <v>20</v>
      </c>
    </row>
    <row r="7" spans="3:5">
      <c r="C7" t="s">
        <v>11</v>
      </c>
      <c r="D7">
        <v>19.600000000000001</v>
      </c>
      <c r="E7" t="s">
        <v>12</v>
      </c>
    </row>
    <row r="8" spans="3:5">
      <c r="C8" t="s">
        <v>13</v>
      </c>
      <c r="D8" s="18">
        <f>AVERAGE('Resum diari'!D7:D36)</f>
        <v>25.340000000000007</v>
      </c>
      <c r="E8" t="s">
        <v>15</v>
      </c>
    </row>
    <row r="9" spans="3:5">
      <c r="C9" t="s">
        <v>16</v>
      </c>
      <c r="D9" s="18">
        <f>AVERAGE('Resum diari'!E7:E36)</f>
        <v>14.206666666666667</v>
      </c>
      <c r="E9" t="s">
        <v>17</v>
      </c>
    </row>
    <row r="11" spans="3:5">
      <c r="C11" t="s">
        <v>18</v>
      </c>
      <c r="D11">
        <f>MAX('Resum diari'!D7:D36)</f>
        <v>29.7</v>
      </c>
      <c r="E11" t="s">
        <v>21</v>
      </c>
    </row>
    <row r="12" spans="3:5">
      <c r="C12" t="s">
        <v>19</v>
      </c>
      <c r="D12">
        <f>MIN('Resum diari'!E7:E36)</f>
        <v>11.1</v>
      </c>
      <c r="E12" t="s">
        <v>22</v>
      </c>
    </row>
    <row r="14" spans="3:5">
      <c r="C14" t="s">
        <v>23</v>
      </c>
      <c r="D14">
        <f>MIN('Resum diari'!D7:D36)</f>
        <v>19.899999999999999</v>
      </c>
      <c r="E14" t="s">
        <v>25</v>
      </c>
    </row>
    <row r="15" spans="3:5">
      <c r="C15" t="s">
        <v>24</v>
      </c>
      <c r="D15">
        <f>MAX('Resum diari'!E7:E36)</f>
        <v>18.399999999999999</v>
      </c>
      <c r="E15" t="s">
        <v>26</v>
      </c>
    </row>
    <row r="17" spans="3:4" ht="15.75">
      <c r="C17" s="17" t="s">
        <v>28</v>
      </c>
    </row>
    <row r="18" spans="3:4">
      <c r="C18" t="s">
        <v>11</v>
      </c>
      <c r="D18" s="19">
        <f>AVERAGE('Resum diari'!F7:G36)</f>
        <v>68.233333333333334</v>
      </c>
    </row>
    <row r="19" spans="3:4">
      <c r="C19" t="s">
        <v>13</v>
      </c>
      <c r="D19" s="19">
        <f>AVERAGE('Resum diari'!F7:F36)</f>
        <v>88.36666666666666</v>
      </c>
    </row>
    <row r="20" spans="3:4">
      <c r="C20" t="s">
        <v>16</v>
      </c>
      <c r="D20" s="19">
        <f>AVERAGE('Resum diari'!G8:G37)</f>
        <v>47.586206896551722</v>
      </c>
    </row>
    <row r="22" spans="3:4">
      <c r="C22" t="s">
        <v>18</v>
      </c>
      <c r="D22">
        <f>MAX('Resum diari'!F8:F37)</f>
        <v>98</v>
      </c>
    </row>
    <row r="23" spans="3:4">
      <c r="C23" t="s">
        <v>19</v>
      </c>
      <c r="D23">
        <f>MIN('Resum diari'!G8:G37)</f>
        <v>31</v>
      </c>
    </row>
    <row r="25" spans="3:4" ht="15.75">
      <c r="C25" s="17" t="s">
        <v>29</v>
      </c>
    </row>
    <row r="26" spans="3:4">
      <c r="C26" t="s">
        <v>11</v>
      </c>
      <c r="D26" s="18">
        <f>AVERAGE('Resum diari'!H15:I44)</f>
        <v>1016.9613636363637</v>
      </c>
    </row>
    <row r="27" spans="3:4">
      <c r="C27" t="s">
        <v>13</v>
      </c>
      <c r="D27" s="18">
        <f>AVERAGE('Resum diari'!H15:H44)</f>
        <v>1018.7045454545453</v>
      </c>
    </row>
    <row r="28" spans="3:4">
      <c r="C28" t="s">
        <v>16</v>
      </c>
      <c r="D28" s="18">
        <f>AVERAGE('Resum diari'!I16:I45)</f>
        <v>1015.4666666666666</v>
      </c>
    </row>
    <row r="29" spans="3:4">
      <c r="D29" s="18"/>
    </row>
    <row r="30" spans="3:4">
      <c r="C30" t="s">
        <v>18</v>
      </c>
      <c r="D30" s="18">
        <f>MAX('Resum diari'!H16:H45)</f>
        <v>1025</v>
      </c>
    </row>
    <row r="31" spans="3:4">
      <c r="C31" t="s">
        <v>19</v>
      </c>
      <c r="D31" s="18">
        <f>MIN('Resum diari'!I16:I45)</f>
        <v>1008.4</v>
      </c>
    </row>
    <row r="33" spans="3:5" ht="15.75">
      <c r="C33" s="17" t="s">
        <v>30</v>
      </c>
    </row>
    <row r="34" spans="3:5">
      <c r="C34" t="s">
        <v>31</v>
      </c>
      <c r="D34">
        <f>MAX('Resum diari'!J7:J36)</f>
        <v>93</v>
      </c>
    </row>
    <row r="36" spans="3:5" ht="15.75">
      <c r="C36" s="17" t="s">
        <v>32</v>
      </c>
    </row>
    <row r="37" spans="3:5">
      <c r="C37" t="s">
        <v>33</v>
      </c>
      <c r="D37">
        <f>SUM('Resum diari'!K7:K36)</f>
        <v>13.399999999999997</v>
      </c>
      <c r="E37" t="s">
        <v>35</v>
      </c>
    </row>
    <row r="38" spans="3:5">
      <c r="C38" t="s">
        <v>34</v>
      </c>
      <c r="D38">
        <f>MAX('Resum diari'!K8:K37)</f>
        <v>9.1999999999999993</v>
      </c>
    </row>
    <row r="39" spans="3:5">
      <c r="C39" t="s">
        <v>36</v>
      </c>
      <c r="D39">
        <f>COUNTIF('Resum diari'!$K$7:$K$36,"&gt;0")</f>
        <v>6</v>
      </c>
    </row>
    <row r="40" spans="3:5">
      <c r="C40" t="s">
        <v>37</v>
      </c>
      <c r="D40">
        <f>COUNTIF('Resum diari'!$K$7:$K$36,"&gt;1")</f>
        <v>3</v>
      </c>
    </row>
    <row r="41" spans="3:5">
      <c r="C41" t="s">
        <v>38</v>
      </c>
      <c r="D41">
        <f>COUNTIF('Resum diari'!$K$7:$K$36,"&gt;5")</f>
        <v>1</v>
      </c>
    </row>
    <row r="42" spans="3:5">
      <c r="C42" t="s">
        <v>39</v>
      </c>
      <c r="D42">
        <f>COUNTIF('Resum diari'!$K$7:$K$36,"&gt;10")</f>
        <v>0</v>
      </c>
    </row>
    <row r="43" spans="3:5">
      <c r="C43" t="s">
        <v>40</v>
      </c>
      <c r="D43">
        <f>COUNTIF('Resum diari'!$K$7:$K$36,"&gt;50")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31" sqref="M31"/>
    </sheetView>
  </sheetViews>
  <sheetFormatPr baseColWidth="10"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Resum diari</vt:lpstr>
      <vt:lpstr>Hoja1</vt:lpstr>
      <vt:lpstr>Resum mensual</vt:lpstr>
      <vt:lpstr>Gràfiques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 Carbó Meseguer</cp:lastModifiedBy>
  <dcterms:created xsi:type="dcterms:W3CDTF">2011-10-01T16:26:23Z</dcterms:created>
  <dcterms:modified xsi:type="dcterms:W3CDTF">2011-10-02T11:10:16Z</dcterms:modified>
</cp:coreProperties>
</file>